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fstnp01\Planificacion y Desarrollo\transparencia\cierre 2022\"/>
    </mc:Choice>
  </mc:AlternateContent>
  <xr:revisionPtr revIDLastSave="0" documentId="13_ncr:1_{C2864448-0A6B-42B3-95B7-88400E9D83B5}" xr6:coauthVersionLast="47" xr6:coauthVersionMax="47" xr10:uidLastSave="{00000000-0000-0000-0000-000000000000}"/>
  <bookViews>
    <workbookView xWindow="28680" yWindow="-120" windowWidth="29040" windowHeight="15840" tabRatio="700" firstSheet="1" activeTab="1" xr2:uid="{00000000-000D-0000-FFFF-FFFF00000000}"/>
  </bookViews>
  <sheets>
    <sheet name="Matriz Plan. Anual -Antigua" sheetId="43" state="hidden" r:id="rId1"/>
    <sheet name="Propuesta Final Matriz POA " sheetId="46" r:id="rId2"/>
    <sheet name="Insumos" sheetId="48" r:id="rId3"/>
    <sheet name="Datos listados" sheetId="37" state="hidden" r:id="rId4"/>
    <sheet name="DPyD (2)" sheetId="39" state="hidden" r:id="rId5"/>
    <sheet name="VCR" sheetId="38" state="hidden" r:id="rId6"/>
    <sheet name="DPyD" sheetId="36" state="hidden" r:id="rId7"/>
  </sheets>
  <externalReferences>
    <externalReference r:id="rId8"/>
  </externalReferences>
  <definedNames>
    <definedName name="_xlnm.Print_Area" localSheetId="0">'Matriz Plan. Anual -Antigua'!$A$1:$U$43</definedName>
    <definedName name="_xlnm.Print_Area" localSheetId="1">'Propuesta Final Matriz POA '!$A$1:$Q$339</definedName>
    <definedName name="Centralización_de_los_Recursos">'Datos listados'!$E$2:$E$3</definedName>
    <definedName name="Ejes_Estratégicos">'Datos listados'!$D$2:$D$5</definedName>
    <definedName name="Fortalecimiento_Institucional">'Datos listados'!$E$7:$E$9</definedName>
    <definedName name="Gestión_de_Caja_Activa">'Datos listados'!$E$4:$E$5</definedName>
    <definedName name="Regulación_y_Normativa">'Datos listados'!$E$6</definedName>
    <definedName name="Selección" localSheetId="4">'DPyD (2)'!$C$12</definedName>
    <definedName name="Selección">DPyD!$C$12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72" i="48" l="1"/>
  <c r="L170" i="48"/>
  <c r="L167" i="48"/>
  <c r="L174" i="48" s="1"/>
  <c r="L93" i="48"/>
  <c r="L88" i="48"/>
  <c r="L83" i="48"/>
  <c r="L68" i="48"/>
  <c r="L64" i="48"/>
  <c r="L60" i="48"/>
  <c r="L44" i="48"/>
  <c r="L41" i="48"/>
  <c r="L32" i="48"/>
  <c r="K32" i="48"/>
  <c r="N48" i="48"/>
  <c r="N47" i="48"/>
  <c r="N46" i="48"/>
  <c r="N45" i="48"/>
  <c r="N43" i="48"/>
  <c r="N42" i="48"/>
  <c r="N41" i="48" s="1"/>
  <c r="K174" i="48"/>
  <c r="K167" i="48"/>
  <c r="K172" i="48"/>
  <c r="K170" i="48"/>
  <c r="K93" i="48"/>
  <c r="K88" i="48"/>
  <c r="K83" i="48"/>
  <c r="K68" i="48"/>
  <c r="K64" i="48"/>
  <c r="K60" i="48"/>
  <c r="K44" i="48"/>
  <c r="K41" i="48"/>
  <c r="K49" i="48" s="1"/>
  <c r="U153" i="48"/>
  <c r="U152" i="48"/>
  <c r="N44" i="48" l="1"/>
  <c r="N49" i="48" s="1"/>
  <c r="S157" i="48"/>
  <c r="S156" i="48"/>
  <c r="S154" i="48"/>
  <c r="S153" i="48"/>
  <c r="S152" i="48"/>
  <c r="S151" i="48"/>
  <c r="J68" i="48"/>
  <c r="J64" i="48"/>
  <c r="J60" i="48"/>
  <c r="I172" i="48"/>
  <c r="I170" i="48"/>
  <c r="I167" i="48"/>
  <c r="I68" i="48"/>
  <c r="I64" i="48"/>
  <c r="I60" i="48"/>
  <c r="I44" i="48"/>
  <c r="I41" i="48"/>
  <c r="O154" i="48"/>
  <c r="N156" i="48"/>
  <c r="O158" i="48" s="1"/>
  <c r="N154" i="48"/>
  <c r="N151" i="48"/>
  <c r="O153" i="48" s="1"/>
  <c r="H68" i="48"/>
  <c r="G68" i="48"/>
  <c r="H64" i="48"/>
  <c r="G64" i="48"/>
  <c r="H60" i="48"/>
  <c r="H44" i="48"/>
  <c r="H41" i="48"/>
  <c r="O157" i="48" l="1"/>
  <c r="I49" i="48"/>
  <c r="O152" i="48"/>
  <c r="C174" i="48"/>
  <c r="G174" i="48"/>
  <c r="F174" i="48"/>
  <c r="E174" i="48"/>
  <c r="D174" i="48"/>
  <c r="B174" i="48"/>
  <c r="M93" i="48"/>
  <c r="J93" i="48"/>
  <c r="I93" i="48"/>
  <c r="H93" i="48"/>
  <c r="G93" i="48"/>
  <c r="F93" i="48"/>
  <c r="E93" i="48"/>
  <c r="D93" i="48"/>
  <c r="C93" i="48"/>
  <c r="B93" i="48"/>
  <c r="M88" i="48"/>
  <c r="J88" i="48"/>
  <c r="I88" i="48"/>
  <c r="H88" i="48"/>
  <c r="G88" i="48"/>
  <c r="F88" i="48"/>
  <c r="E88" i="48"/>
  <c r="D88" i="48"/>
  <c r="C88" i="48"/>
  <c r="B88" i="48"/>
  <c r="M83" i="48"/>
  <c r="J83" i="48"/>
  <c r="I83" i="48"/>
  <c r="H83" i="48"/>
  <c r="G83" i="48"/>
  <c r="F83" i="48"/>
  <c r="E83" i="48"/>
  <c r="D83" i="48"/>
  <c r="C83" i="48"/>
  <c r="B83" i="48"/>
  <c r="F68" i="48"/>
  <c r="E68" i="48"/>
  <c r="D68" i="48"/>
  <c r="C68" i="48"/>
  <c r="B68" i="48"/>
  <c r="F64" i="48"/>
  <c r="E64" i="48"/>
  <c r="D64" i="48"/>
  <c r="C64" i="48"/>
  <c r="B64" i="48"/>
  <c r="G60" i="48"/>
  <c r="F60" i="48"/>
  <c r="E60" i="48"/>
  <c r="D60" i="48"/>
  <c r="C60" i="48"/>
  <c r="B60" i="48"/>
  <c r="G44" i="48"/>
  <c r="F44" i="48"/>
  <c r="E44" i="48"/>
  <c r="D44" i="48"/>
  <c r="C44" i="48"/>
  <c r="B44" i="48"/>
  <c r="G41" i="48"/>
  <c r="F41" i="48"/>
  <c r="E41" i="48"/>
  <c r="D41" i="48"/>
  <c r="C41" i="48"/>
  <c r="B41" i="48"/>
  <c r="H49" i="48" l="1"/>
  <c r="E49" i="48"/>
  <c r="C49" i="48"/>
  <c r="G49" i="48"/>
  <c r="D49" i="48"/>
  <c r="B49" i="48"/>
  <c r="F49" i="48"/>
  <c r="L156" i="48"/>
  <c r="J156" i="48"/>
  <c r="H156" i="48"/>
  <c r="F156" i="48"/>
  <c r="G157" i="48" s="1"/>
  <c r="D156" i="48"/>
  <c r="E158" i="48" s="1"/>
  <c r="C156" i="48"/>
  <c r="B156" i="48"/>
  <c r="M154" i="48"/>
  <c r="L154" i="48"/>
  <c r="J154" i="48"/>
  <c r="H154" i="48"/>
  <c r="F154" i="48"/>
  <c r="G155" i="48" s="1"/>
  <c r="D154" i="48"/>
  <c r="C154" i="48"/>
  <c r="B154" i="48"/>
  <c r="L151" i="48"/>
  <c r="M153" i="48" s="1"/>
  <c r="J151" i="48"/>
  <c r="K153" i="48" s="1"/>
  <c r="H151" i="48"/>
  <c r="I152" i="48" s="1"/>
  <c r="F151" i="48"/>
  <c r="G153" i="48" s="1"/>
  <c r="D151" i="48"/>
  <c r="E153" i="48" s="1"/>
  <c r="B151" i="48"/>
  <c r="C153" i="48" s="1"/>
  <c r="E140" i="48"/>
  <c r="D140" i="48"/>
  <c r="C140" i="48"/>
  <c r="B140" i="48" a="1"/>
  <c r="B140" i="48" s="1"/>
  <c r="D139" i="48"/>
  <c r="C139" i="48"/>
  <c r="B139" i="48" a="1"/>
  <c r="B139" i="48" s="1"/>
  <c r="D138" i="48"/>
  <c r="B138" i="48"/>
  <c r="C137" i="48"/>
  <c r="D137" i="48"/>
  <c r="B137" i="48" a="1"/>
  <c r="B137" i="48" s="1"/>
  <c r="E136" i="48"/>
  <c r="E141" i="48" s="1"/>
  <c r="C136" i="48"/>
  <c r="B136" i="48" a="1"/>
  <c r="B136" i="48" s="1"/>
  <c r="M172" i="48"/>
  <c r="J172" i="48"/>
  <c r="H172" i="48"/>
  <c r="M170" i="48"/>
  <c r="J170" i="48"/>
  <c r="H170" i="48"/>
  <c r="M167" i="48"/>
  <c r="J167" i="48"/>
  <c r="I174" i="48"/>
  <c r="H167" i="48"/>
  <c r="Y156" i="48"/>
  <c r="X156" i="48"/>
  <c r="T156" i="48"/>
  <c r="U157" i="48" s="1"/>
  <c r="R156" i="48"/>
  <c r="P156" i="48"/>
  <c r="Y154" i="48"/>
  <c r="X154" i="48"/>
  <c r="T154" i="48"/>
  <c r="R154" i="48"/>
  <c r="P154" i="48"/>
  <c r="Y151" i="48"/>
  <c r="X151" i="48"/>
  <c r="W159" i="48"/>
  <c r="T151" i="48"/>
  <c r="S159" i="48"/>
  <c r="R151" i="48"/>
  <c r="P151" i="48"/>
  <c r="N159" i="48"/>
  <c r="M44" i="48"/>
  <c r="M41" i="48"/>
  <c r="M32" i="48"/>
  <c r="J32" i="48"/>
  <c r="I32" i="48"/>
  <c r="H32" i="48"/>
  <c r="G32" i="48"/>
  <c r="F32" i="48"/>
  <c r="E32" i="48"/>
  <c r="D32" i="48"/>
  <c r="C32" i="48"/>
  <c r="B32" i="48"/>
  <c r="C54" i="36"/>
  <c r="C24" i="36"/>
  <c r="H18" i="38"/>
  <c r="G18" i="38"/>
  <c r="F18" i="38"/>
  <c r="E18" i="38"/>
  <c r="U155" i="48" l="1"/>
  <c r="T159" i="48"/>
  <c r="X159" i="48"/>
  <c r="M174" i="48"/>
  <c r="Q157" i="48"/>
  <c r="Q153" i="48"/>
  <c r="Q152" i="48"/>
  <c r="Q155" i="48"/>
  <c r="J174" i="48"/>
  <c r="P159" i="48"/>
  <c r="Q151" i="48" s="1"/>
  <c r="O151" i="48"/>
  <c r="O156" i="48"/>
  <c r="Y159" i="48"/>
  <c r="R159" i="48"/>
  <c r="V159" i="48"/>
  <c r="H174" i="48"/>
  <c r="L49" i="48"/>
  <c r="M49" i="48"/>
  <c r="L159" i="48"/>
  <c r="M156" i="48" s="1"/>
  <c r="J49" i="48"/>
  <c r="H159" i="48"/>
  <c r="I154" i="48" s="1"/>
  <c r="K152" i="48"/>
  <c r="I157" i="48"/>
  <c r="B159" i="48"/>
  <c r="F159" i="48"/>
  <c r="G151" i="48" s="1"/>
  <c r="J159" i="48"/>
  <c r="K154" i="48" s="1"/>
  <c r="E152" i="48"/>
  <c r="M152" i="48"/>
  <c r="I153" i="48"/>
  <c r="I155" i="48"/>
  <c r="K157" i="48"/>
  <c r="C152" i="48"/>
  <c r="C151" i="48" s="1"/>
  <c r="C159" i="48" s="1"/>
  <c r="G152" i="48"/>
  <c r="E157" i="48"/>
  <c r="M157" i="48"/>
  <c r="D159" i="48"/>
  <c r="E151" i="48" s="1"/>
  <c r="I151" i="48"/>
  <c r="C141" i="48"/>
  <c r="D141" i="48"/>
  <c r="B141" i="48"/>
  <c r="U156" i="48" l="1"/>
  <c r="U151" i="48"/>
  <c r="U154" i="48"/>
  <c r="Q156" i="48"/>
  <c r="Q154" i="48"/>
  <c r="O159" i="48"/>
  <c r="I156" i="48"/>
  <c r="I159" i="48" s="1"/>
  <c r="M151" i="48"/>
  <c r="M159" i="48" s="1"/>
  <c r="G156" i="48"/>
  <c r="G154" i="48"/>
  <c r="E154" i="48"/>
  <c r="E156" i="48"/>
  <c r="K151" i="48"/>
  <c r="K156" i="48"/>
  <c r="U159" i="48" l="1"/>
  <c r="Q159" i="48"/>
  <c r="G159" i="48"/>
  <c r="E159" i="48"/>
  <c r="K159"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Yokaty De la Cruz Lora</author>
    <author>Nancy Margarita Romero</author>
    <author>Video Conferencia</author>
    <author>tc={FC84F401-D400-4A45-B79C-8C85B11753D0}</author>
  </authors>
  <commentList>
    <comment ref="G68" authorId="0" shapeId="0" xr:uid="{2476F60E-0CC5-46F5-AD97-6D96B89FD14F}">
      <text>
        <r>
          <rPr>
            <b/>
            <sz val="9"/>
            <color indexed="81"/>
            <rFont val="Tahoma"/>
            <family val="2"/>
          </rPr>
          <t xml:space="preserve">Yokaty De la Cruz Lora:
Los mantenimientos se realizarn Trimestralmente </t>
        </r>
      </text>
    </comment>
    <comment ref="H68" authorId="0" shapeId="0" xr:uid="{813FC079-5844-4229-9E63-9EC7FC895FDC}">
      <text>
        <r>
          <rPr>
            <b/>
            <sz val="9"/>
            <color indexed="81"/>
            <rFont val="Tahoma"/>
            <family val="2"/>
          </rPr>
          <t xml:space="preserve">Yokaty De la Cruz Lora:
Los mantenimientos se realizarn Trimestralmente </t>
        </r>
      </text>
    </comment>
    <comment ref="G69" authorId="0" shapeId="0" xr:uid="{4CBBF345-F88A-4B79-B78F-D73CBC54D308}">
      <text>
        <r>
          <rPr>
            <b/>
            <sz val="9"/>
            <color indexed="81"/>
            <rFont val="Tahoma"/>
            <family val="2"/>
          </rPr>
          <t>Yokaty De la Cruz Lora:</t>
        </r>
        <r>
          <rPr>
            <sz val="9"/>
            <color indexed="81"/>
            <rFont val="Tahoma"/>
            <family val="2"/>
          </rPr>
          <t xml:space="preserve">
se realizaran  2 veces al mes  </t>
        </r>
      </text>
    </comment>
    <comment ref="H69" authorId="0" shapeId="0" xr:uid="{845F472B-EF8F-4E1D-8D64-2193085605CF}">
      <text>
        <r>
          <rPr>
            <b/>
            <sz val="9"/>
            <color indexed="81"/>
            <rFont val="Tahoma"/>
            <family val="2"/>
          </rPr>
          <t>Yokaty De la Cruz Lora:</t>
        </r>
        <r>
          <rPr>
            <sz val="9"/>
            <color indexed="81"/>
            <rFont val="Tahoma"/>
            <family val="2"/>
          </rPr>
          <t xml:space="preserve">
se realizaran  2 veces al mes  </t>
        </r>
      </text>
    </comment>
    <comment ref="G83" authorId="0" shapeId="0" xr:uid="{695B955D-BBDE-4B1C-BE92-64E9030177A3}">
      <text>
        <r>
          <rPr>
            <b/>
            <sz val="9"/>
            <color indexed="81"/>
            <rFont val="Tahoma"/>
            <family val="2"/>
          </rPr>
          <t>Yokaty De la Cruz Lora:</t>
        </r>
        <r>
          <rPr>
            <sz val="9"/>
            <color indexed="81"/>
            <rFont val="Tahoma"/>
            <family val="2"/>
          </rPr>
          <t xml:space="preserve">
Los reportes se realizará n cada   2 meses, para un total de   6 actualizaciones al año.</t>
        </r>
      </text>
    </comment>
    <comment ref="H83" authorId="0" shapeId="0" xr:uid="{94D6E2D0-7F0B-4DDE-9E98-D41492B35F69}">
      <text>
        <r>
          <rPr>
            <b/>
            <sz val="9"/>
            <color indexed="81"/>
            <rFont val="Tahoma"/>
            <family val="2"/>
          </rPr>
          <t>Yokaty De la Cruz Lora:</t>
        </r>
        <r>
          <rPr>
            <sz val="9"/>
            <color indexed="81"/>
            <rFont val="Tahoma"/>
            <family val="2"/>
          </rPr>
          <t xml:space="preserve">
Los reportes se realizará n cada   3 meses, para un total de   4 actualizaciones al año.</t>
        </r>
      </text>
    </comment>
    <comment ref="C132" authorId="1" shapeId="0" xr:uid="{7E00F425-4481-478F-9ABE-9D83C6222063}">
      <text>
        <r>
          <rPr>
            <b/>
            <sz val="11"/>
            <color indexed="81"/>
            <rFont val="Tahoma"/>
            <family val="2"/>
          </rPr>
          <t>Nancy Margarita Romero: El primer año debe ser solo la creación del Comité y el funcionamiento a partir del 2023.</t>
        </r>
        <r>
          <rPr>
            <sz val="9"/>
            <color indexed="81"/>
            <rFont val="Tahoma"/>
            <family val="2"/>
          </rPr>
          <t xml:space="preserve">
</t>
        </r>
      </text>
    </comment>
    <comment ref="G134" authorId="2" shapeId="0" xr:uid="{65FED534-E3B3-43A8-9888-C84FA6835286}">
      <text>
        <r>
          <rPr>
            <b/>
            <sz val="9"/>
            <color indexed="81"/>
            <rFont val="Tahoma"/>
            <family val="2"/>
          </rPr>
          <t>Video Conferencia:</t>
        </r>
        <r>
          <rPr>
            <sz val="9"/>
            <color indexed="81"/>
            <rFont val="Tahoma"/>
            <family val="2"/>
          </rPr>
          <t xml:space="preserve">
El año anterior no se trabajó en porcentaje.</t>
        </r>
      </text>
    </comment>
    <comment ref="H134" authorId="2" shapeId="0" xr:uid="{5EFBC9C2-27DB-4B86-9A03-047B4E41AC09}">
      <text>
        <r>
          <rPr>
            <b/>
            <sz val="9"/>
            <color indexed="81"/>
            <rFont val="Tahoma"/>
            <family val="2"/>
          </rPr>
          <t>Video Conferencia:</t>
        </r>
        <r>
          <rPr>
            <sz val="9"/>
            <color indexed="81"/>
            <rFont val="Tahoma"/>
            <family val="2"/>
          </rPr>
          <t xml:space="preserve">
Realizar un listados de las instituciones seleccionadas para poder compararlo con el resultado final</t>
        </r>
      </text>
    </comment>
    <comment ref="G175" authorId="3" shapeId="0" xr:uid="{FC84F401-D400-4A45-B79C-8C85B11753D0}">
      <text>
        <t>[Comentario encadenado]
Su versión de Excel le permite leer este comentario encadenado; sin embargo, las ediciones que se apliquen se quitarán si el archivo se abre en una versión más reciente de Excel. Más información: https://go.microsoft.com/fwlink/?linkid=870924
Comentario:
    Normas, Procedimientos, Diagrama, Formulario. Instructivo de Formulario e Instructivo de Sistema.</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tc={B063CA2C-DF84-456A-8830-4592C5B37E7A}</author>
    <author>tc={D3237F9D-72D0-4F1D-8A1D-D366F67E2B6D}</author>
    <author>tc={A2117B85-D49C-487F-BEF7-9F16D6B6AC9D}</author>
    <author>tc={9906F722-9ABD-48F2-8360-8979EEF13EC5}</author>
    <author>tc={08C29A8F-4D49-4DE2-BD95-897766A3CCBC}</author>
    <author>tc={8C7AA97F-D897-4F09-BADC-A3BADF40E0BF}</author>
    <author>tc={6B957D12-5745-4AFD-94C4-1C19F5EFD6C1}</author>
    <author>tc={5FB48DD8-6FA2-4EAA-B74B-08DD59EAE57B}</author>
    <author>tc={0E695BB2-5435-4C41-8571-07DFC6593E64}</author>
    <author>tc={6151EF26-73AD-4A66-8550-6E1173FF695D}</author>
  </authors>
  <commentList>
    <comment ref="B122" authorId="0" shapeId="0" xr:uid="{B063CA2C-DF84-456A-8830-4592C5B37E7A}">
      <text>
        <t>[Comentario encadenado]
Su versión de Excel le permite leer este comentario encadenado; sin embargo, las ediciones que se apliquen se quitarán si el archivo se abre en una versión más reciente de Excel. Más información: https://go.microsoft.com/fwlink/?linkid=870924
Comentario:
    Transferencia Fase 1 por comunicaciones representan el 21.12%.
Cantidad 10 – Monto RD$  384,787,939.14</t>
      </text>
    </comment>
    <comment ref="C122" authorId="1" shapeId="0" xr:uid="{D3237F9D-72D0-4F1D-8A1D-D366F67E2B6D}">
      <text>
        <t>[Comentario encadenado]
Su versión de Excel le permite leer este comentario encadenado; sin embargo, las ediciones que se apliquen se quitarán si el archivo se abre en una versión más reciente de Excel. Más información: https://go.microsoft.com/fwlink/?linkid=870924
Comentario:
    Transferencia Fase 1 por comunicaciones representan el 62.31%
Cantidad 15 – Monto RD$ 3,336,032,858.93</t>
      </text>
    </comment>
    <comment ref="D122" authorId="2" shapeId="0" xr:uid="{A2117B85-D49C-487F-BEF7-9F16D6B6AC9D}">
      <text>
        <t>[Comentario encadenado]
Su versión de Excel le permite leer este comentario encadenado; sin embargo, las ediciones que se apliquen se quitarán si el archivo se abre en una versión más reciente de Excel. Más información: https://go.microsoft.com/fwlink/?linkid=870924
Comentario:
    Transferencia Fase 1 por comunicaciones representan el 17.57%
Cantidad 9 – Monto RD$ 388,838,430.98</t>
      </text>
    </comment>
    <comment ref="E122" authorId="3" shapeId="0" xr:uid="{9906F722-9ABD-48F2-8360-8979EEF13EC5}">
      <text>
        <t>[Comentario encadenado]
Su versión de Excel le permite leer este comentario encadenado; sin embargo, las ediciones que se apliquen se quitarán si el archivo se abre en una versión más reciente de Excel. Más información: https://go.microsoft.com/fwlink/?linkid=870924
Comentario:
    Transferencia Fase 1 por comunicaciones representan el 18%
Cantidad 9 – Monto RD$  417,033,623.10</t>
      </text>
    </comment>
    <comment ref="F122" authorId="4" shapeId="0" xr:uid="{08C29A8F-4D49-4DE2-BD95-897766A3CCBC}">
      <text>
        <t>[Comentario encadenado]
Su versión de Excel le permite leer este comentario encadenado; sin embargo, las ediciones que se apliquen se quitarán si el archivo se abre en una versión más reciente de Excel. Más información: https://go.microsoft.com/fwlink/?linkid=870924
Comentario:
    Transferencia Fase 1 por comunicaciones representan el 3%
Cantidad 6 – Monto RD$  308,220,011.71</t>
      </text>
    </comment>
    <comment ref="G122" authorId="5" shapeId="0" xr:uid="{8C7AA97F-D897-4F09-BADC-A3BADF40E0BF}">
      <text>
        <t>[Comentario encadenado]
Su versión de Excel le permite leer este comentario encadenado; sin embargo, las ediciones que se apliquen se quitarán si el archivo se abre en una versión más reciente de Excel. Más información: https://go.microsoft.com/fwlink/?linkid=870924
Comentario:
    Transferencia Fase 1 por comunicaciones representan el 6.49%
Cantidad 8 – Monto RD$ 140,512,205.12</t>
      </text>
    </comment>
    <comment ref="H122" authorId="6" shapeId="0" xr:uid="{6B957D12-5745-4AFD-94C4-1C19F5EFD6C1}">
      <text>
        <t>[Comentario encadenado]
Su versión de Excel le permite leer este comentario encadenado; sin embargo, las ediciones que se apliquen se quitarán si el archivo se abre en una versión más reciente de Excel. Más información: https://go.microsoft.com/fwlink/?linkid=870924
Comentario:
    Transferencia Fase 1 por comunicaciones representan el 12.84%
Cantidad 9 – Monto RD$ 226,204,817.03</t>
      </text>
    </comment>
    <comment ref="I122" authorId="7" shapeId="0" xr:uid="{5FB48DD8-6FA2-4EAA-B74B-08DD59EAE57B}">
      <text>
        <t>[Comentario encadenado]
Su versión de Excel le permite leer este comentario encadenado; sin embargo, las ediciones que se apliquen se quitarán si el archivo se abre en una versión más reciente de Excel. Más información: https://go.microsoft.com/fwlink/?linkid=870924
Comentario:
    Transferencia Fase 1 por comunicaciones representan el 21.87%
Cantidad  – Monto RD$ 379,028,080.30</t>
      </text>
    </comment>
    <comment ref="J122" authorId="8" shapeId="0" xr:uid="{0E695BB2-5435-4C41-8571-07DFC6593E64}">
      <text>
        <t>[Comentario encadenado]
Su versión de Excel le permite leer este comentario encadenado; sin embargo, las ediciones que se apliquen se quitarán si el archivo se abre en una versión más reciente de Excel. Más información: https://go.microsoft.com/fwlink/?linkid=870924
Comentario:
    Transferencia Fase 1 por comunicaciones representan el 8.04%
Cantidad 8 – Monto RD$ 126,013,434</t>
      </text>
    </comment>
    <comment ref="K122" authorId="9" shapeId="0" xr:uid="{6151EF26-73AD-4A66-8550-6E1173FF695D}">
      <text>
        <t>[Comentario encadenado]
Su versión de Excel le permite leer este comentario encadenado; sin embargo, las ediciones que se apliquen se quitarán si el archivo se abre en una versión más reciente de Excel. Más información: https://go.microsoft.com/fwlink/?linkid=870924
Comentario:
    Transferencia Fase 1 por comunicaciones representan el 21.95%
Cantidad 6 – Monto RD$ 575,557,322.61</t>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<sst xmlns="http://schemas.openxmlformats.org/spreadsheetml/2006/main" count="1912" uniqueCount="1128">
  <si>
    <t>Producto</t>
  </si>
  <si>
    <t>Actividades</t>
  </si>
  <si>
    <t>Departamento de Planificación y Desarrollo</t>
  </si>
  <si>
    <t>PLANIFICACION</t>
  </si>
  <si>
    <t>EJECUCION</t>
  </si>
  <si>
    <t>Observaciones</t>
  </si>
  <si>
    <t xml:space="preserve">Dirección/Departamento:                                                               </t>
  </si>
  <si>
    <t xml:space="preserve">Eje Estratégico : </t>
  </si>
  <si>
    <t xml:space="preserve">Directriz: </t>
  </si>
  <si>
    <t>4.2 Modernizar las estructuras, servicios, sistemas de tics y procesos de TN.</t>
  </si>
  <si>
    <t>Objetivo Estratégico:</t>
  </si>
  <si>
    <t>4.2.2 Implementar un Sistema de Gestión de calidad mediante la mejora continua de los procesos, disponiendo de una estructura organizativa funcional y orientada al cumplimiento de los Objetivos Estratégicos de la TN.</t>
  </si>
  <si>
    <t>META LOGRADA</t>
  </si>
  <si>
    <t>AVANCE NOTABLE</t>
  </si>
  <si>
    <t>REPLANIFICAR</t>
  </si>
  <si>
    <t>Inicio</t>
  </si>
  <si>
    <t>Fin</t>
  </si>
  <si>
    <t>Programación de la actividad 
(Fecha exacta)</t>
  </si>
  <si>
    <t>Responsable(s) Involucrado(s)</t>
  </si>
  <si>
    <t>VERIFICACION</t>
  </si>
  <si>
    <t>Operaciones</t>
  </si>
  <si>
    <t>No Entregada</t>
  </si>
  <si>
    <t>Medio de Verificación</t>
  </si>
  <si>
    <t>Cumplimiento de la Operación</t>
  </si>
  <si>
    <t>Meta de la Operación</t>
  </si>
  <si>
    <t>SI</t>
  </si>
  <si>
    <t>NO</t>
  </si>
  <si>
    <t>En Proceso</t>
  </si>
  <si>
    <t>Peso Asignado por Operación</t>
  </si>
  <si>
    <t>Entregada</t>
  </si>
  <si>
    <t>Peso Asignado por Actividad</t>
  </si>
  <si>
    <t>TESORERÍA NACIONAL</t>
  </si>
  <si>
    <t>Nivel de Cumplimiento  Alcanzado</t>
  </si>
  <si>
    <t>Meta Trimestre Enero-Marzo</t>
  </si>
  <si>
    <t xml:space="preserve">ALERTA CUMPLIMIENTO </t>
  </si>
  <si>
    <t>Pendiente</t>
  </si>
  <si>
    <t>Ejecutada</t>
  </si>
  <si>
    <t>En Tiempo</t>
  </si>
  <si>
    <t>Departamento de Recursos Humanos</t>
  </si>
  <si>
    <t>División de Comunicaciones</t>
  </si>
  <si>
    <t>Dirección Administrativa y Financiera</t>
  </si>
  <si>
    <t>Departamento de Tecnología de la Información</t>
  </si>
  <si>
    <t>Dirección de Administración de Cuentas y Registros Financieros</t>
  </si>
  <si>
    <t>Dirección de Normas y Coordinación de Tesorerías Institucionales</t>
  </si>
  <si>
    <t>Dirección de Programación y Evaluación Financiera</t>
  </si>
  <si>
    <t>Dirección de Administración de Desembolsos</t>
  </si>
  <si>
    <t>Medición de Indicares Claves de Rendimiento</t>
  </si>
  <si>
    <t>Nombre del Indicador</t>
  </si>
  <si>
    <t>Porcentaje de recursos financieros incorporados a la CUT en el ámbito de la ley No. 567-05.</t>
  </si>
  <si>
    <t>Fórmula del Indicador</t>
  </si>
  <si>
    <t>(Monto de recursos del Sector Público No Financiero gestionados y ejecutados a través de la CUT/ Total de recursos del Gobierno Central ejecutados)*100</t>
  </si>
  <si>
    <t>Reportes del SIGEF sobre la gestión y ejecución de recursos del SPNF a través de la CUT.</t>
  </si>
  <si>
    <t>Periodicidad de Medición</t>
  </si>
  <si>
    <t>Anual</t>
  </si>
  <si>
    <t>Unidad Responsable de la Medición</t>
  </si>
  <si>
    <t>Datos del Indicador</t>
  </si>
  <si>
    <t>Variables del Indicador</t>
  </si>
  <si>
    <t>Montos Generados</t>
  </si>
  <si>
    <t>Monto de recursos del Sector Público No Financiero gestionados y ejecutados a través de la CUT</t>
  </si>
  <si>
    <t xml:space="preserve"> Total de recursos del Gobierno Central ejecutados</t>
  </si>
  <si>
    <t>Cumplimiento del Indicador</t>
  </si>
  <si>
    <t>Meta</t>
  </si>
  <si>
    <t>Ejecución</t>
  </si>
  <si>
    <t>Unidades Funcionales</t>
  </si>
  <si>
    <t>Ejes Estratégicos</t>
  </si>
  <si>
    <t>1. Centralización de los Recursos</t>
  </si>
  <si>
    <t>2. Gestión de Caja Activa</t>
  </si>
  <si>
    <t>3. Regulación y Normativa</t>
  </si>
  <si>
    <t>4. Fortalecimiento Institucional</t>
  </si>
  <si>
    <t>1.1 Gestionar a través de la CUT el 100% de los recursos de las instituciones que pertenecen al Gobierno Central y las Instituciones Descentralizadas y Autónomas No Financieras, para que ejecuten el gasto a través de la CUT.</t>
  </si>
  <si>
    <t>1.2 Fortalecer los Pagos vía transferencia electrónica, al 2021.</t>
  </si>
  <si>
    <t>2.1 Articular la cuota de pago con la programación financiera.</t>
  </si>
  <si>
    <t>2.2 Implementar la Gestión de Activos y Pasivos.</t>
  </si>
  <si>
    <t>4.1 Cerrar las brechas de competencias cardinales identificadas en un 95%.</t>
  </si>
  <si>
    <t>4.3 Fortalecer la Cultura de Cambio.</t>
  </si>
  <si>
    <t>Directrices Estratégicas</t>
  </si>
  <si>
    <t>Objetivos Estratégicos</t>
  </si>
  <si>
    <t>VARIABLES CLAVES DE RENDIMIENTO</t>
  </si>
  <si>
    <t>1.2.1 Implementar el sistema de pagos electrónicos de monedas extranjeras.</t>
  </si>
  <si>
    <t>2.1.1 Asignar la cuota de pago a partir de la implementación de la programación del devengado, fortaleciendo así la consolidación de la programación de caja.</t>
  </si>
  <si>
    <t>2.2.1  Definir e implementar las estrategias para invertir los excedentes y financiar el descalce estacional de caja.</t>
  </si>
  <si>
    <t>2.2.2 Implementar los contratos bancarios aprobados.</t>
  </si>
  <si>
    <t>2.2.3 Cerrar brecha financiera negativa de la TN al 2020.</t>
  </si>
  <si>
    <t>3.1.1 Implementar un Sistema para medir y mejorar la gestión de Cumplimiento Normativo de las Tesorerías Institucionales.</t>
  </si>
  <si>
    <t>3.1.2 Asegurar el cumplimiento de la Política de Pago de forma óptima.</t>
  </si>
  <si>
    <t>4.1.1 Implementar un Sistema de Gestión por Competencias que posibilite la identificación y cierre de las brechas de competencias requeridas.</t>
  </si>
  <si>
    <t>4.2.1 Rediseñar e implementar la Infraestructura Tecnológica orientada a los servicios y procesos de la TN y cumpliendo con las mejores prácticas OPTIC.</t>
  </si>
  <si>
    <t>Versión</t>
  </si>
  <si>
    <t>Fecha de Actualización</t>
  </si>
  <si>
    <t>PLAN OPERATIVO ANUAL 2019</t>
  </si>
  <si>
    <t>Puntuación promedio del porcentaje alcanzado del Autodiagnóstico CAF</t>
  </si>
  <si>
    <t>Autodiagnóstico CAF 2018/ 2019</t>
  </si>
  <si>
    <t>Enero</t>
  </si>
  <si>
    <t>Marzo</t>
  </si>
  <si>
    <t>Abril</t>
  </si>
  <si>
    <t>Mayo</t>
  </si>
  <si>
    <t>Junio</t>
  </si>
  <si>
    <t>Julio</t>
  </si>
  <si>
    <t>Agosto</t>
  </si>
  <si>
    <t>Septiembre</t>
  </si>
  <si>
    <t>Octubre</t>
  </si>
  <si>
    <t>Resultado Logrado</t>
  </si>
  <si>
    <t>Noviembre</t>
  </si>
  <si>
    <t>Diciembre</t>
  </si>
  <si>
    <t xml:space="preserve">Nivel de Cumplimiento del Indicador </t>
  </si>
  <si>
    <t xml:space="preserve">INDICADORES DE DESEMPENO </t>
  </si>
  <si>
    <t>N/A</t>
  </si>
  <si>
    <t>Nivel de Implementación de las Normas Básicas de Control Interno</t>
  </si>
  <si>
    <t>Calificación otorgada por la Contraloría General de la República para la implementación de las NOBACI en la TN</t>
  </si>
  <si>
    <t>Cuatrimestral</t>
  </si>
  <si>
    <t>Febrero</t>
  </si>
  <si>
    <t>Primer Cuatrimeste (Enero-Abril)</t>
  </si>
  <si>
    <t>Segundo Cuatrimestre (Mayo-Agosto)</t>
  </si>
  <si>
    <t>Tercer Trimestre (Septiembre-Diciembre)</t>
  </si>
  <si>
    <t>Reportes de Seguimiento de Implementación de las NOBACI</t>
  </si>
  <si>
    <t>Mes</t>
  </si>
  <si>
    <t>Comentarios</t>
  </si>
  <si>
    <t>Versión:</t>
  </si>
  <si>
    <t>Fecha Actualización:</t>
  </si>
  <si>
    <t>Estatus sobre el Cumplimiento de la Operación</t>
  </si>
  <si>
    <t>Recursos Financieros</t>
  </si>
  <si>
    <t>PLAN OPERATIVO ANUAL 201X</t>
  </si>
  <si>
    <t>Entregable</t>
  </si>
  <si>
    <t>ASIGNACIÓN DE RECURSOS</t>
  </si>
  <si>
    <t>Revisado Metodológicamente por:</t>
  </si>
  <si>
    <t>Aprobado por:</t>
  </si>
  <si>
    <r>
      <rPr>
        <b/>
        <sz val="9"/>
        <rFont val="Times New Roman"/>
        <family val="1"/>
      </rPr>
      <t>Ing. Rayner Castillo.</t>
    </r>
    <r>
      <rPr>
        <sz val="9"/>
        <rFont val="Times New Roman"/>
        <family val="1"/>
      </rPr>
      <t xml:space="preserve">
Encargado del Depto. Planif. y Desarrollo</t>
    </r>
  </si>
  <si>
    <r>
      <rPr>
        <b/>
        <sz val="9"/>
        <rFont val="Times New Roman"/>
        <family val="1"/>
      </rPr>
      <t xml:space="preserve">Ángel Estrada
</t>
    </r>
    <r>
      <rPr>
        <sz val="9"/>
        <rFont val="Times New Roman"/>
        <family val="1"/>
      </rPr>
      <t>Director de  Normas y Coordinación de Tesorerías Institucionales</t>
    </r>
  </si>
  <si>
    <t>Firma: ____________________________</t>
  </si>
  <si>
    <t>Firma: _________________________________</t>
  </si>
  <si>
    <t>Fecha: ____________________________</t>
  </si>
  <si>
    <t>Fecha: _________________________________</t>
  </si>
  <si>
    <t>Alineación</t>
  </si>
  <si>
    <t>Plan Estratégico Institucional (PEI)</t>
  </si>
  <si>
    <t>Marco de Referencia de Gestión de Tesorería Pública / CAPTAC-RD</t>
  </si>
  <si>
    <t>Sistema de Monitoreo y Medición de la Gestión Pública (SMMGP)</t>
  </si>
  <si>
    <t>1.1.3    Incorporar el 80% de los recursos líquidos de financiamientos externos a la CUT (UEPEX).</t>
  </si>
  <si>
    <t>Marco Común de Evaluación (CAF)</t>
  </si>
  <si>
    <t>3.1 Regular las Tesorerías Institucionales a través de normas, procesos y procedimientos.</t>
  </si>
  <si>
    <t>4.3.1 Definir e implementar un Sistema de Capacitación para el cambio y comunicación organizacional que coadyuve a un liderazgo efectivo y un personal comprometido.</t>
  </si>
  <si>
    <t>1.1.2    Preparar diagnóstico y propuesta para la disminución de los Anticipos Financieros.</t>
  </si>
  <si>
    <t>Alineación Estratégica:</t>
  </si>
  <si>
    <t>Responsable(s) y/o Involucrado(s)</t>
  </si>
  <si>
    <t>1.1.1    Implementar el SIRITE.</t>
  </si>
  <si>
    <t>Año:</t>
  </si>
  <si>
    <t>Dirección de Administración de Fondos</t>
  </si>
  <si>
    <t>01</t>
  </si>
  <si>
    <t>Dirección de Normas y Atención a las Tesorerías Institucionales</t>
  </si>
  <si>
    <t>Comisión de Ética Pública</t>
  </si>
  <si>
    <t>Programación de la actividad
(Fecha exacta)</t>
  </si>
  <si>
    <t>2022</t>
  </si>
  <si>
    <t>Cumplimiento</t>
  </si>
  <si>
    <t>Descripción
 del producto</t>
  </si>
  <si>
    <t>Medio
 de Verificación</t>
  </si>
  <si>
    <t>Indicador
 del producto/ formula de calculo</t>
  </si>
  <si>
    <t>Administración de Tablas Básicas del Sistema de Tesorería en Sigef</t>
  </si>
  <si>
    <t>Tabla Básica Cuentas Bancarias Sigef</t>
  </si>
  <si>
    <t>Formulario de reintegros aprobados-SIGEF</t>
  </si>
  <si>
    <t>Objetivo Estratégico</t>
  </si>
  <si>
    <t xml:space="preserve">Actividades </t>
  </si>
  <si>
    <t>Cronológico Solicitudes Recibidas - Sistema SIGEF y Correos Electrónicos</t>
  </si>
  <si>
    <t>Gestión de Transferencias Bancarias - Sistema de Tesorería, Sistema UEPEX y Sistema LBTR</t>
  </si>
  <si>
    <t>Reporte de Transferencias y Traslados en el SIGEF</t>
  </si>
  <si>
    <t>Conciliación y Administración de las Cuentas Bancarias y SubCuentas</t>
  </si>
  <si>
    <t xml:space="preserve">Registro de Movimientos en Cuentas y SubCuentas </t>
  </si>
  <si>
    <t>Informes Semestral o a Requerimiento</t>
  </si>
  <si>
    <t>Comprobantes de Depósitos, Créditos y Débitos SIGEF</t>
  </si>
  <si>
    <t xml:space="preserve">Validar, aprobar y ejecutar las Transferencias entre Cuentas y  Subcuentas, según aplique en  los Sistemas de Tesorería, UEPEX y LBTR.    </t>
  </si>
  <si>
    <t>1.2  Administrar el Sistema de la Cuenta Única del Tesoro</t>
  </si>
  <si>
    <t>Informes Mensuales y Reportes de Conciliación Sigef</t>
  </si>
  <si>
    <t>Insumos/Evidencias</t>
  </si>
  <si>
    <t>1. Tabla I, Cantidad de Cuentas Administradas en el Sistema de TN</t>
  </si>
  <si>
    <t>1. Tabla III, Balance Consiliado CUT en Pesos/Dólares/Euros</t>
  </si>
  <si>
    <t>2. Tabla IV, Balance Consiliado Por Tipo de Cuenta enPesos/Dólares/Euros</t>
  </si>
  <si>
    <t>1. Tabla V, Transferencias Ejecutas (Cantidad y Monto)</t>
  </si>
  <si>
    <t>2. Tabla II, Cantidad de Subcuentas Habilitadas en el Sistema de TN</t>
  </si>
  <si>
    <t>2. Tabla VI, Erogaciones para Anticipos Financieros</t>
  </si>
  <si>
    <t>3. Tabla VII, Balance Anticipos Financiero Distribuídos por Tipo</t>
  </si>
  <si>
    <t>1. Tabla VIII, Reintegros por Crédito Realizados (Cantidad y Monto)</t>
  </si>
  <si>
    <t>DRF</t>
  </si>
  <si>
    <t>DCC</t>
  </si>
  <si>
    <t>Consolidación, elaboración y remisión semestral de Informe  de Situación y Movimientos Cuentas del Tesoro.</t>
  </si>
  <si>
    <t>Tabla I</t>
  </si>
  <si>
    <t>Cuentas Administradas en el Sistema de TN</t>
  </si>
  <si>
    <t>Tipo de Cuenta</t>
  </si>
  <si>
    <t>Cantidad de Cuentas Enero</t>
  </si>
  <si>
    <t>Cantidad de Cuentas Febrero</t>
  </si>
  <si>
    <t>Cantidad de Cuentas Marzo</t>
  </si>
  <si>
    <t>Cantidad de Cuentas Abril</t>
  </si>
  <si>
    <t>Cantidad de Cuentas Mayo</t>
  </si>
  <si>
    <t>Cantidad de Cuentas Junio</t>
  </si>
  <si>
    <t>Cantidad de Cuentas Julio</t>
  </si>
  <si>
    <t>Cantidad de Cuentas Agosto</t>
  </si>
  <si>
    <t>Cantidad de Cuentas Septiembre</t>
  </si>
  <si>
    <t>Cantidad de Cuentas Octubre</t>
  </si>
  <si>
    <t>Cantidad de Cuentas Noviembre</t>
  </si>
  <si>
    <t>Cantidad de Cuentas Diciembre</t>
  </si>
  <si>
    <t>Total Cuentas Administradas por la TN</t>
  </si>
  <si>
    <r>
      <t>-</t>
    </r>
    <r>
      <rPr>
        <sz val="7"/>
        <color theme="4" tint="-0.499984740745262"/>
        <rFont val="Times New Roman"/>
        <family val="1"/>
      </rPr>
      <t xml:space="preserve">       </t>
    </r>
    <r>
      <rPr>
        <sz val="11"/>
        <color theme="4" tint="-0.499984740745262"/>
        <rFont val="Times New Roman"/>
        <family val="1"/>
      </rPr>
      <t>Cuentas Únicas</t>
    </r>
  </si>
  <si>
    <r>
      <t>-</t>
    </r>
    <r>
      <rPr>
        <sz val="7"/>
        <color theme="4" tint="-0.499984740745262"/>
        <rFont val="Times New Roman"/>
        <family val="1"/>
      </rPr>
      <t xml:space="preserve">       </t>
    </r>
    <r>
      <rPr>
        <sz val="11"/>
        <color theme="4" tint="-0.499984740745262"/>
        <rFont val="Times New Roman"/>
        <family val="1"/>
      </rPr>
      <t>Cuentas Colectoras</t>
    </r>
  </si>
  <si>
    <r>
      <t>-</t>
    </r>
    <r>
      <rPr>
        <sz val="7"/>
        <color theme="4" tint="-0.499984740745262"/>
        <rFont val="Times New Roman"/>
        <family val="1"/>
      </rPr>
      <t xml:space="preserve">       </t>
    </r>
    <r>
      <rPr>
        <sz val="11"/>
        <color theme="4" tint="-0.499984740745262"/>
        <rFont val="Times New Roman"/>
        <family val="1"/>
      </rPr>
      <t>Cuentas de Anticipos Financieros</t>
    </r>
  </si>
  <si>
    <r>
      <t>-</t>
    </r>
    <r>
      <rPr>
        <sz val="7"/>
        <color theme="4" tint="-0.499984740745262"/>
        <rFont val="Times New Roman"/>
        <family val="1"/>
      </rPr>
      <t xml:space="preserve">       </t>
    </r>
    <r>
      <rPr>
        <sz val="11"/>
        <color theme="4" tint="-0.499984740745262"/>
        <rFont val="Times New Roman"/>
        <family val="1"/>
      </rPr>
      <t>Cuentas de Contrapartidas de Proyectos</t>
    </r>
  </si>
  <si>
    <r>
      <t>-</t>
    </r>
    <r>
      <rPr>
        <sz val="7"/>
        <color theme="4" tint="-0.499984740745262"/>
        <rFont val="Times New Roman"/>
        <family val="1"/>
      </rPr>
      <t xml:space="preserve">       </t>
    </r>
    <r>
      <rPr>
        <sz val="11"/>
        <color theme="4" tint="-0.499984740745262"/>
        <rFont val="Times New Roman"/>
        <family val="1"/>
      </rPr>
      <t>Cuentas de Financiamiento Externo</t>
    </r>
  </si>
  <si>
    <r>
      <t>-</t>
    </r>
    <r>
      <rPr>
        <sz val="7"/>
        <color theme="4" tint="-0.499984740745262"/>
        <rFont val="Times New Roman"/>
        <family val="1"/>
      </rPr>
      <t xml:space="preserve">       </t>
    </r>
    <r>
      <rPr>
        <sz val="11"/>
        <color theme="4" tint="-0.499984740745262"/>
        <rFont val="Times New Roman"/>
        <family val="1"/>
      </rPr>
      <t>Cuentas Operativas</t>
    </r>
  </si>
  <si>
    <r>
      <t>-</t>
    </r>
    <r>
      <rPr>
        <sz val="7"/>
        <color theme="4" tint="-0.499984740745262"/>
        <rFont val="Times New Roman"/>
        <family val="1"/>
      </rPr>
      <t xml:space="preserve">       </t>
    </r>
    <r>
      <rPr>
        <sz val="11"/>
        <color theme="4" tint="-0.499984740745262"/>
        <rFont val="Times New Roman"/>
        <family val="1"/>
      </rPr>
      <t>Cuentas Especiales</t>
    </r>
  </si>
  <si>
    <r>
      <t>-</t>
    </r>
    <r>
      <rPr>
        <sz val="7"/>
        <color theme="4" tint="-0.499984740745262"/>
        <rFont val="Times New Roman"/>
        <family val="1"/>
      </rPr>
      <t xml:space="preserve">       </t>
    </r>
    <r>
      <rPr>
        <sz val="11"/>
        <color theme="4" tint="-0.499984740745262"/>
        <rFont val="Times New Roman"/>
        <family val="1"/>
      </rPr>
      <t>Cuenta Desembolso</t>
    </r>
  </si>
  <si>
    <r>
      <t>-</t>
    </r>
    <r>
      <rPr>
        <sz val="7"/>
        <color theme="4" tint="-0.499984740745262"/>
        <rFont val="Times New Roman"/>
        <family val="1"/>
      </rPr>
      <t xml:space="preserve">       </t>
    </r>
    <r>
      <rPr>
        <sz val="11"/>
        <color theme="4" tint="-0.499984740745262"/>
        <rFont val="Times New Roman"/>
        <family val="1"/>
      </rPr>
      <t>Cuentas del Subsistema UEPEX</t>
    </r>
  </si>
  <si>
    <t>Tabla II</t>
  </si>
  <si>
    <t>Subcuentas Habilitadas en el Sistema de Tesorería</t>
  </si>
  <si>
    <t xml:space="preserve">Valores en Millones </t>
  </si>
  <si>
    <t>Clasificación Subcuenta</t>
  </si>
  <si>
    <t>Cantidad Subcuentas Enero</t>
  </si>
  <si>
    <t>Cantidad Subcuentas Febrero</t>
  </si>
  <si>
    <t>Cantidad Subcuentas Marzo</t>
  </si>
  <si>
    <t>Cantidad Subcuentas Abril</t>
  </si>
  <si>
    <t>Cantidad Subcuentas Mayo</t>
  </si>
  <si>
    <t>Cantidad Subcuentas Junio</t>
  </si>
  <si>
    <t>Cantidad Subcuentas Julio</t>
  </si>
  <si>
    <t>Cantidad Subcuentas Agosto</t>
  </si>
  <si>
    <t>Cantidad Subcuentas Septiembre</t>
  </si>
  <si>
    <t>Cantidad Subcuentas Octubre</t>
  </si>
  <si>
    <t>Cantidad Subcuentas Noviembre</t>
  </si>
  <si>
    <t>Cantidad Subcuentas Diciembre</t>
  </si>
  <si>
    <t xml:space="preserve">Subcuentas para Proyectos Financiamiento Externo (Monedas  Extranjeras)  </t>
  </si>
  <si>
    <t>- Proyectos Incorporados a la CUT</t>
  </si>
  <si>
    <t xml:space="preserve">      - Proyectos post Circular Banco Central </t>
  </si>
  <si>
    <t xml:space="preserve">Subcuentas  Institucionales para Operar en CUT </t>
  </si>
  <si>
    <t xml:space="preserve">      - Empresas Públicas No Financieras </t>
  </si>
  <si>
    <t xml:space="preserve">      - Poderes Especiales</t>
  </si>
  <si>
    <t xml:space="preserve">      - Instituciones Gobierno Central</t>
  </si>
  <si>
    <t>Total Sub-Cuentas Aperturadas</t>
  </si>
  <si>
    <t>ü</t>
  </si>
  <si>
    <t xml:space="preserve">Período Enero-Diciembre 2022 </t>
  </si>
  <si>
    <t>Enero a Diciembre 2022</t>
  </si>
  <si>
    <t>Tabla III</t>
  </si>
  <si>
    <t xml:space="preserve">Balances en Cuentas Únicas del Tesoro </t>
  </si>
  <si>
    <t>Tipo de Cuentas</t>
  </si>
  <si>
    <t>Balance al 31/01/2022</t>
  </si>
  <si>
    <t>Balance al 28/02/2022</t>
  </si>
  <si>
    <t>Balance al 31/03/2022</t>
  </si>
  <si>
    <t>Balance al 30/04/2022</t>
  </si>
  <si>
    <t>Balance al 31/05/2022</t>
  </si>
  <si>
    <t>Balance al 30/06/2022</t>
  </si>
  <si>
    <t>Balance al 31/07/2022</t>
  </si>
  <si>
    <t>Balance al 31/08/2022</t>
  </si>
  <si>
    <t>Balance al 30/09/2022</t>
  </si>
  <si>
    <t>Balance al 31/10/2022</t>
  </si>
  <si>
    <t>Balance al 30/11/2022</t>
  </si>
  <si>
    <t>Balance al 31/12/2022</t>
  </si>
  <si>
    <r>
      <t xml:space="preserve">Cuentas Únicas del Tesoro - </t>
    </r>
    <r>
      <rPr>
        <b/>
        <sz val="11"/>
        <color theme="4" tint="-0.499984740745262"/>
        <rFont val="Times New Roman"/>
        <family val="1"/>
      </rPr>
      <t>BR Pesos</t>
    </r>
  </si>
  <si>
    <r>
      <t xml:space="preserve">Cuentas Únicas del Tesoro - </t>
    </r>
    <r>
      <rPr>
        <b/>
        <sz val="11"/>
        <color theme="4" tint="-0.499984740745262"/>
        <rFont val="Times New Roman"/>
        <family val="1"/>
      </rPr>
      <t>BR Dólares</t>
    </r>
  </si>
  <si>
    <r>
      <t xml:space="preserve">Cuentas Únicas del Tesoro - </t>
    </r>
    <r>
      <rPr>
        <b/>
        <sz val="11"/>
        <color theme="4" tint="-0.499984740745262"/>
        <rFont val="Times New Roman"/>
        <family val="1"/>
      </rPr>
      <t>BR Euros</t>
    </r>
  </si>
  <si>
    <r>
      <t xml:space="preserve">Cuentas Únicas del Tesoro - </t>
    </r>
    <r>
      <rPr>
        <b/>
        <sz val="11"/>
        <color theme="4" tint="-0.499984740745262"/>
        <rFont val="Times New Roman"/>
        <family val="1"/>
      </rPr>
      <t>BC Pesos</t>
    </r>
  </si>
  <si>
    <r>
      <t xml:space="preserve">Cuentas Únicas del Tesoro - </t>
    </r>
    <r>
      <rPr>
        <b/>
        <sz val="11"/>
        <color theme="4" tint="-0.499984740745262"/>
        <rFont val="Times New Roman"/>
        <family val="1"/>
      </rPr>
      <t>BC Dólares</t>
    </r>
  </si>
  <si>
    <r>
      <t xml:space="preserve">Cuentas Únicas del Tesoro - </t>
    </r>
    <r>
      <rPr>
        <b/>
        <sz val="11"/>
        <color theme="4" tint="-0.499984740745262"/>
        <rFont val="Times New Roman"/>
        <family val="1"/>
      </rPr>
      <t>BC Euros</t>
    </r>
  </si>
  <si>
    <t>Tabla  IV</t>
  </si>
  <si>
    <t xml:space="preserve">Balances en Cuentas Institucionales Administradas en el Tesoro </t>
  </si>
  <si>
    <r>
      <t xml:space="preserve">Cuentas Colectoras </t>
    </r>
    <r>
      <rPr>
        <b/>
        <sz val="11"/>
        <color theme="4" tint="-0.499984740745262"/>
        <rFont val="Times New Roman"/>
        <family val="1"/>
      </rPr>
      <t xml:space="preserve">Pesos </t>
    </r>
  </si>
  <si>
    <r>
      <t xml:space="preserve">Cuentas Colectoras </t>
    </r>
    <r>
      <rPr>
        <b/>
        <sz val="11"/>
        <color theme="4" tint="-0.499984740745262"/>
        <rFont val="Times New Roman"/>
        <family val="1"/>
      </rPr>
      <t>Dólares</t>
    </r>
  </si>
  <si>
    <r>
      <t>Cuentas Colectoras</t>
    </r>
    <r>
      <rPr>
        <b/>
        <sz val="11"/>
        <color theme="4" tint="-0.499984740745262"/>
        <rFont val="Times New Roman"/>
        <family val="1"/>
      </rPr>
      <t xml:space="preserve"> Euros</t>
    </r>
  </si>
  <si>
    <r>
      <t xml:space="preserve">Anticipos Financieros </t>
    </r>
    <r>
      <rPr>
        <b/>
        <sz val="11"/>
        <color theme="4" tint="-0.499984740745262"/>
        <rFont val="Times New Roman"/>
        <family val="1"/>
      </rPr>
      <t>Pesos</t>
    </r>
  </si>
  <si>
    <r>
      <t xml:space="preserve">Cuentas Operativas </t>
    </r>
    <r>
      <rPr>
        <b/>
        <sz val="11"/>
        <color theme="4" tint="-0.499984740745262"/>
        <rFont val="Times New Roman"/>
        <family val="1"/>
      </rPr>
      <t>Pesos</t>
    </r>
  </si>
  <si>
    <r>
      <t xml:space="preserve">Cuentas Operativas </t>
    </r>
    <r>
      <rPr>
        <b/>
        <sz val="11"/>
        <color theme="4" tint="-0.499984740745262"/>
        <rFont val="Times New Roman"/>
        <family val="1"/>
      </rPr>
      <t>Dólares</t>
    </r>
  </si>
  <si>
    <r>
      <t xml:space="preserve">Cuentas Operativas </t>
    </r>
    <r>
      <rPr>
        <b/>
        <sz val="11"/>
        <color theme="4" tint="-0.499984740745262"/>
        <rFont val="Times New Roman"/>
        <family val="1"/>
      </rPr>
      <t>Euros</t>
    </r>
  </si>
  <si>
    <r>
      <t xml:space="preserve">Contrapartidas </t>
    </r>
    <r>
      <rPr>
        <b/>
        <sz val="11"/>
        <color theme="4" tint="-0.499984740745262"/>
        <rFont val="Times New Roman"/>
        <family val="1"/>
      </rPr>
      <t>Pesos</t>
    </r>
  </si>
  <si>
    <r>
      <t xml:space="preserve">Cuentas Financiamientos Externos </t>
    </r>
    <r>
      <rPr>
        <b/>
        <sz val="11"/>
        <color theme="4" tint="-0.499984740745262"/>
        <rFont val="Times New Roman"/>
        <family val="1"/>
      </rPr>
      <t>Pesos</t>
    </r>
  </si>
  <si>
    <r>
      <t xml:space="preserve">Cuentas Financiamientos Externos </t>
    </r>
    <r>
      <rPr>
        <b/>
        <sz val="11"/>
        <color theme="4" tint="-0.499984740745262"/>
        <rFont val="Times New Roman"/>
        <family val="1"/>
      </rPr>
      <t>Dólares</t>
    </r>
  </si>
  <si>
    <r>
      <t xml:space="preserve">Cuentas Financiamientos Externos </t>
    </r>
    <r>
      <rPr>
        <b/>
        <sz val="11"/>
        <color theme="4" tint="-0.499984740745262"/>
        <rFont val="Times New Roman"/>
        <family val="1"/>
      </rPr>
      <t>Euros</t>
    </r>
  </si>
  <si>
    <t>Tabla V</t>
  </si>
  <si>
    <t>Transferencias Ejecutadas</t>
  </si>
  <si>
    <t>Período Enero-Diciembre 2022</t>
  </si>
  <si>
    <t>Detalle</t>
  </si>
  <si>
    <t>Transferencias LBTR  Deuda Externa</t>
  </si>
  <si>
    <t>Cantidad Dólares</t>
  </si>
  <si>
    <t>Monto Dólares</t>
  </si>
  <si>
    <t>Cantidad Euros</t>
  </si>
  <si>
    <t>Monto Euros</t>
  </si>
  <si>
    <t>Transferencias Proyecto</t>
  </si>
  <si>
    <t>Cantidad Pesos</t>
  </si>
  <si>
    <t>Monto Pesos</t>
  </si>
  <si>
    <t>Transferencias Anticipo Financiero</t>
  </si>
  <si>
    <t>Transferencia Fase 1</t>
  </si>
  <si>
    <t>Transferencias entre Subcuentas</t>
  </si>
  <si>
    <t>Cantidad</t>
  </si>
  <si>
    <t>USD</t>
  </si>
  <si>
    <t>RD$</t>
  </si>
  <si>
    <t>EUR</t>
  </si>
  <si>
    <t>Totales</t>
  </si>
  <si>
    <t>Tabla VI</t>
  </si>
  <si>
    <t>Erogaciones Anticipos Financieros</t>
  </si>
  <si>
    <t>Período Enero - Diciembre 2022</t>
  </si>
  <si>
    <t>(Valores en RD$)</t>
  </si>
  <si>
    <t>Fondo</t>
  </si>
  <si>
    <t>Erogaciones</t>
  </si>
  <si>
    <t>%</t>
  </si>
  <si>
    <t xml:space="preserve"> Fondos Reponibles </t>
  </si>
  <si>
    <t xml:space="preserve"> -Institucional </t>
  </si>
  <si>
    <t xml:space="preserve"> -Asistencia Social </t>
  </si>
  <si>
    <t xml:space="preserve"> Fondos Liquidables </t>
  </si>
  <si>
    <t xml:space="preserve">- Eventuales </t>
  </si>
  <si>
    <t xml:space="preserve"> Fondos en Avance </t>
  </si>
  <si>
    <t xml:space="preserve"> -Autorizados Por Excepción </t>
  </si>
  <si>
    <t xml:space="preserve"> -Contrapartida para Proyectos y Programas </t>
  </si>
  <si>
    <t>Tabla VII</t>
  </si>
  <si>
    <t xml:space="preserve">Balances en Cuentas Anticipos Financieros por Tipo </t>
  </si>
  <si>
    <t>Tipos Anticipos Financieros</t>
  </si>
  <si>
    <t xml:space="preserve">Fondos Reponibles  </t>
  </si>
  <si>
    <t xml:space="preserve">      - Fondos Reponible Institucionales</t>
  </si>
  <si>
    <t xml:space="preserve">      - Fondos de Asistencia Social</t>
  </si>
  <si>
    <t>Fondos Liquidables</t>
  </si>
  <si>
    <t xml:space="preserve">      - Fondos Reponible Eventual</t>
  </si>
  <si>
    <t xml:space="preserve">Fondos en Avance </t>
  </si>
  <si>
    <t xml:space="preserve">      - Fondos en Avance por Excepción </t>
  </si>
  <si>
    <t xml:space="preserve">1.  Programación de caja efectiva </t>
  </si>
  <si>
    <t>1. Cantidad Transferencias entres Cuentas y Subcuentas Gestionadas.                        
Fórmula: Cantidad de Transferencias entre Cuentas y Subcuentas ejecutadas/ Cantidad Solicitudes Recibidas.</t>
  </si>
  <si>
    <t>1. Administrar las Tablas Básicas del Sistema de Tesorería en Sigef</t>
  </si>
  <si>
    <t>5. Informe de Situación del Tesoro para el ERIR</t>
  </si>
  <si>
    <t>1.2 Registro y Actualización de Cuentas (CUT, Colectoras, Anticipo Financiero, Especiales, Operativas, de Contrapartida de Proyectos, UEPEX, de Financiamiento Externo).</t>
  </si>
  <si>
    <t>1.1 Registro y Actualización de las Subcuentas en Pesos, Dólares y Euros.</t>
  </si>
  <si>
    <t>1.3 Registro y Actualización de Tesorerías.</t>
  </si>
  <si>
    <t>1.4 Registro y Actualización de Entidades Financieras.</t>
  </si>
  <si>
    <t>1.5 Carga Diaria en Sigef de Tasa Cambiaria Emitida por el Banco Central.</t>
  </si>
  <si>
    <t>1.6 Control de las Operaciones de las Cuentas CUT, Colectoras, Anticipo Financiero, Especiales, Operativas, de Contrapartida de Proyectos, UEPEX, de Financiamiento Externo y Desembolso.</t>
  </si>
  <si>
    <t>2.1 Cargar en Sigef de Archivos Electrónicos de las Cuentas en Banco de Reservas, Cuentas LBTR en Banco Central y Cuentas de Financiamientos en Banco Central.</t>
  </si>
  <si>
    <t>2.3 Balance Conciliado  Cuentas Colectoras, Anticipo Financiero, Especiales, Operativas, de Contrapartida de Proyectos, UEPEX, de Financiamiento Externo y Desembolso.</t>
  </si>
  <si>
    <t>3.1 Registro y Ejecución de Transferencias entre Subcuentas.</t>
  </si>
  <si>
    <t>3.2 Registro y Ejecución de Transferencias de Anticipos Financieros, Fase I, LBTR y  UEPEX.</t>
  </si>
  <si>
    <t>4.1 Registro de Movimientos CUT Pesos/Dólares/Euros Banreservas y Banco Central.</t>
  </si>
  <si>
    <t>4.2 Registros  de Movimientos  Bancarios en las Cuentas Únicas del Tesoro, Cuentas Operativas, Cuentas Colectoras, Cuentas de Anticipos Financieros y Cuentas de Financiamiento.</t>
  </si>
  <si>
    <t>4.3 Validación y Aprobación de Reintegros por Créditos a Tesorería.</t>
  </si>
  <si>
    <t>5.1 Consolidar Información Requerida para la Elaboración del Informe de las demás Áreas Misionales que Intervienen.</t>
  </si>
  <si>
    <t>5.2 Preparación  Borrador de Informe para Validación y Aprobación del Tesorero.</t>
  </si>
  <si>
    <t xml:space="preserve">5.3 Remisión a DIGECOG Informe Definitivo. </t>
  </si>
  <si>
    <r>
      <rPr>
        <b/>
        <sz val="12"/>
        <rFont val="Times New Roman"/>
        <family val="1"/>
      </rPr>
      <t>Luhatani Pérez</t>
    </r>
    <r>
      <rPr>
        <sz val="12"/>
        <rFont val="Times New Roman"/>
        <family val="1"/>
      </rPr>
      <t xml:space="preserve">
Encargada División Control y Conciliación.</t>
    </r>
  </si>
  <si>
    <r>
      <t>2. Cantidad de Cuentas Administradas por la Tesorería en Sigef.</t>
    </r>
    <r>
      <rPr>
        <b/>
        <sz val="12"/>
        <color rgb="FF000000"/>
        <rFont val="Times New Roman"/>
        <family val="1"/>
      </rPr>
      <t xml:space="preserve"> </t>
    </r>
    <r>
      <rPr>
        <sz val="12"/>
        <color rgb="FF000000"/>
        <rFont val="Times New Roman"/>
        <family val="1"/>
      </rPr>
      <t xml:space="preserve">           
Fórmula: Cantidad de Cuentas Administradas/ Cantidad Cuentas Actualizadas.</t>
    </r>
  </si>
  <si>
    <r>
      <t>1. Porcentaje  Cuentas Administradas por el Tesoro Conciliadas.</t>
    </r>
    <r>
      <rPr>
        <b/>
        <sz val="12"/>
        <rFont val="Times New Roman"/>
        <family val="1"/>
      </rPr>
      <t xml:space="preserve"> 
</t>
    </r>
    <r>
      <rPr>
        <sz val="12"/>
        <rFont val="Times New Roman"/>
        <family val="1"/>
      </rPr>
      <t xml:space="preserve"> Fórmula: Cantidad de Cuentas / Cuentas Conciliadas.</t>
    </r>
  </si>
  <si>
    <r>
      <rPr>
        <b/>
        <sz val="12"/>
        <color theme="1"/>
        <rFont val="Times New Roman"/>
        <family val="1"/>
      </rPr>
      <t>Luhatani Pérez</t>
    </r>
    <r>
      <rPr>
        <sz val="12"/>
        <color theme="1"/>
        <rFont val="Times New Roman"/>
        <family val="1"/>
      </rPr>
      <t xml:space="preserve">
Encargada División Control y Conciliación.</t>
    </r>
  </si>
  <si>
    <r>
      <t>1. Cantidad de Registros Realizados en las Cuentas Únicas del Tesoro, Cuentas Operativas, Cuentas Colectoras, Cuentas de Anticipos Financieros y Cuentas de Financiamiento.</t>
    </r>
    <r>
      <rPr>
        <b/>
        <sz val="12"/>
        <rFont val="Times New Roman"/>
        <family val="1"/>
      </rPr>
      <t xml:space="preserve"> 
</t>
    </r>
    <r>
      <rPr>
        <sz val="12"/>
        <rFont val="Times New Roman"/>
        <family val="1"/>
      </rPr>
      <t>Fórmula: Cantidad Movimientos/ Cantidad Registros.</t>
    </r>
  </si>
  <si>
    <r>
      <t>2. Cantidad de Reintegros por Créditos a Tesorería Validados</t>
    </r>
    <r>
      <rPr>
        <b/>
        <sz val="12"/>
        <color theme="1"/>
        <rFont val="Times New Roman"/>
        <family val="1"/>
      </rPr>
      <t>.</t>
    </r>
    <r>
      <rPr>
        <sz val="12"/>
        <color theme="1"/>
        <rFont val="Times New Roman"/>
        <family val="1"/>
      </rPr>
      <t xml:space="preserve">                       
Fórmula: Cantidad de Reintegros/ Cantidad de Reintegros Validados.</t>
    </r>
  </si>
  <si>
    <r>
      <t xml:space="preserve"> </t>
    </r>
    <r>
      <rPr>
        <sz val="12"/>
        <rFont val="Times New Roman"/>
        <family val="1"/>
      </rPr>
      <t>1. Cantidad de Informes de la Situación del Tesoro para el ERIR Entregados.</t>
    </r>
    <r>
      <rPr>
        <b/>
        <sz val="12"/>
        <rFont val="Times New Roman"/>
        <family val="1"/>
      </rPr>
      <t xml:space="preserve">             
</t>
    </r>
    <r>
      <rPr>
        <sz val="12"/>
        <rFont val="Times New Roman"/>
        <family val="1"/>
      </rPr>
      <t>Fórmula: Informes requeridos/ Informes entregados.</t>
    </r>
  </si>
  <si>
    <r>
      <rPr>
        <b/>
        <sz val="12"/>
        <rFont val="Times New Roman"/>
        <family val="1"/>
      </rPr>
      <t xml:space="preserve">Eudanis Francisca Bautista Mejía, 
</t>
    </r>
    <r>
      <rPr>
        <sz val="12"/>
        <rFont val="Times New Roman"/>
        <family val="1"/>
      </rPr>
      <t>Directora Administración de Cuentas y Registros Financieros</t>
    </r>
  </si>
  <si>
    <t>Línea
 Base</t>
  </si>
  <si>
    <t>Proceso de apertura, registro, habilitación, actualización y cierre de  Cuentas Bancarias, Subcuentas de la CUT, Tesorerías Institucionales y UEPEX, Bancos y demás registros en las tablas básicas del módulo de Administración de Cuentas . Registro diario en Sigef de tasa cambiaria Banco Central.</t>
  </si>
  <si>
    <t>1. Porcentaje de Registros de Cuentas/Subcuentas/Tesorerías/Bancos Gestionados.                               
Fórmula: Cant. Registros Cuentas/Subcuentas/Tesorerías/Bancos Gestionados/Cant. Solicitudes Recibidas.</t>
  </si>
  <si>
    <t>2. Conciliar y Administrar las Cuentas Bancarias y Subcuentas</t>
  </si>
  <si>
    <t>Coordinar, analizar,  validar, monitorear y controlar  la conciliación de todas las Cuentas bancarias administradas por le Tesoro y de las subcuentas del Sistema de Tesorería</t>
  </si>
  <si>
    <t>2.2 Balance Conciliado CUT Pesos/Dólares/Euros Banreservas y Banco Central.</t>
  </si>
  <si>
    <t>3. Gestionar las Transferencias Bancarias - Sistema de Tesorería, Sistema UEPEX y Sistema LBTR</t>
  </si>
  <si>
    <r>
      <rPr>
        <b/>
        <sz val="12"/>
        <rFont val="Times New Roman"/>
        <family val="1"/>
      </rPr>
      <t>Ana Yobanny Lebrón</t>
    </r>
    <r>
      <rPr>
        <sz val="12"/>
        <rFont val="Times New Roman"/>
        <family val="1"/>
      </rPr>
      <t xml:space="preserve"> Encargada de la División de Registros Financieros.</t>
    </r>
  </si>
  <si>
    <t xml:space="preserve">4. Registrar los Movimientos en Cuentas y Subcuentas </t>
  </si>
  <si>
    <t>Validar y aprobar los registros de Movimientos de débitos y créditos entre Cuentas y subcuentas de la CUT, Reintegros por créditos y Ajustes Cambiarios.</t>
  </si>
  <si>
    <r>
      <rPr>
        <b/>
        <sz val="12"/>
        <rFont val="Times New Roman"/>
        <family val="1"/>
      </rPr>
      <t xml:space="preserve">Ana Yobanny Lebrón </t>
    </r>
    <r>
      <rPr>
        <sz val="12"/>
        <rFont val="Times New Roman"/>
        <family val="1"/>
      </rPr>
      <t>Encargada de la División de Registros Financieros.</t>
    </r>
  </si>
  <si>
    <r>
      <rPr>
        <b/>
        <sz val="12"/>
        <rFont val="Times New Roman"/>
        <family val="1"/>
      </rPr>
      <t>Ana Yobanny Lebrón</t>
    </r>
    <r>
      <rPr>
        <sz val="12"/>
        <rFont val="Times New Roman"/>
        <family val="1"/>
      </rPr>
      <t>, Encargada de la División de Registros Financieros.</t>
    </r>
  </si>
  <si>
    <t>Cantidad Dolares</t>
  </si>
  <si>
    <t>Monto Dolares</t>
  </si>
  <si>
    <t xml:space="preserve">      - Instituciones Autómas y Descentralizadas</t>
  </si>
  <si>
    <t>100% Solicitudes Recibidas</t>
  </si>
  <si>
    <t>100% Cuentas  Administradas en Sigef</t>
  </si>
  <si>
    <t>100% Cuentas Administradas por el Tesoro Conciliadas</t>
  </si>
  <si>
    <t>100% Reintegros Validados</t>
  </si>
  <si>
    <t xml:space="preserve">Informes Entregados </t>
  </si>
  <si>
    <t>100% Transferencias Ejecutadas</t>
  </si>
  <si>
    <t>100% Movimientos Registrados</t>
  </si>
  <si>
    <t>TOTAL</t>
  </si>
  <si>
    <t>Cantidad Subcuentas</t>
  </si>
  <si>
    <t>452</t>
  </si>
  <si>
    <t>184</t>
  </si>
  <si>
    <t>1. Programación de caja efectiva</t>
  </si>
  <si>
    <t xml:space="preserve">1.3 Consolidar el cumplimiento de la política de pago del Tesoro </t>
  </si>
  <si>
    <t xml:space="preserve">1. Implementar Módulo de  Pago de Nóminas en Moneda Extranjera (PNME)  en el SIGEF.
</t>
  </si>
  <si>
    <t>Implementar un sistema de pago de nómina electrónico en moneda extranjera (Dólar y Euro), a través del sistema integrado de gestión financiera del Estado, en las modalidad des crédito a cuenta y transferencia.</t>
  </si>
  <si>
    <t>Nivel de implementación del Módulo de  Pago de Nóminas en Moneda Extranjera (PNME)  en el SIGEF (medido por el % de avance de las actividades programadas)</t>
  </si>
  <si>
    <t>1.1 Implementar el PNME en el formato crédito a cuenta.</t>
  </si>
  <si>
    <t>100%</t>
  </si>
  <si>
    <t>Fase I-credito a cuenta entendemos estamos 80%
Fase II-Transferencia
no hemos iniciado hasta no concluir con los credito a cuenta.</t>
  </si>
  <si>
    <t xml:space="preserve">1) La DIGES continua con la pruebas a lo interno,  el BR, nos informa luego de las pruebas la certificacion de cuenta estara lista 9-9-22. En ese sentido estamos a la espera el MAP,realice unos ajustes  a su plataforma SAS, segun estos les tomara dos semanas, luego de esto se realizaran las pruebas integrales entre involugrados para subir a produccion.
</t>
  </si>
  <si>
    <t>01-01-22</t>
  </si>
  <si>
    <t>31-07-22</t>
  </si>
  <si>
    <t>Maria Esther Leon 
Aura Ramirez</t>
  </si>
  <si>
    <t>funcionalidad desarrollada para los crédito a cuenta</t>
  </si>
  <si>
    <t>1.2 Diseñar e implementar el PNME en modalidad de transferencia.</t>
  </si>
  <si>
    <t>1/8/2022</t>
  </si>
  <si>
    <t>31/12/22</t>
  </si>
  <si>
    <t>Modelo funcional
 Desarrollado de la funcionalidad</t>
  </si>
  <si>
    <t>2. Ejecutar las ordenes de  pagos de acuerdo al calendario de pago establecido para las instituciones del SPNF en la Política de Pago.</t>
  </si>
  <si>
    <t xml:space="preserve">Consiste en la promulgación a nivel nacional de las fechas de vencimiento establecidas en la Política de Pago y su implementación continua, de modo que las instituciones puedan ordenar en función de tales fechas </t>
  </si>
  <si>
    <t>Nivel de implementación del  calendario de pago.
Porcentaje de ordenes de pago ejecutadas acorde al calendario de pago</t>
  </si>
  <si>
    <t>Maria Esther Leon 
José Montalvo</t>
  </si>
  <si>
    <t>2.2 Implementar Calendario de Pago en instituciones piloto (OR del SIAFE)</t>
  </si>
  <si>
    <t>Se propondra preparar una presentacion a nuestra maxima autoridad,para ver si con esta, impulsamo su aprobacion.</t>
  </si>
  <si>
    <t>Continuamos a la espera de aprobacion a  la propuesta para el calendario de pago.</t>
  </si>
  <si>
    <t>1/7/2022</t>
  </si>
  <si>
    <t>30/9/2022</t>
  </si>
  <si>
    <t>Listado de Instituciones Pilotos seleccionadas</t>
  </si>
  <si>
    <t>2.3 Difundir Calendario de Pago aprobado</t>
  </si>
  <si>
    <t>Validar medios de difusión utilizados</t>
  </si>
  <si>
    <t xml:space="preserve">3. Procesar órdenes de pago </t>
  </si>
  <si>
    <t>Procesar los ordenamientos de pagos en las diferentes monedas por los medios correspondiente a  pagos</t>
  </si>
  <si>
    <t>Porcentaje de órdenes de pagos procesadas = (Cantidad de canceladas por los diferentes medios a pagar /Cantidad de ordenes procesadas por los diferentes medios: ( Transferencia, Cheques y Notas * 100)</t>
  </si>
  <si>
    <t>3.1 Procesar ordenes de pagos ejecutadas por transferencias
3.2 Procesar ordenes de pagos ejecutadas por notas
3.3 Procesar ordenes de pagos ejecutadas por cheques</t>
  </si>
  <si>
    <t>95%</t>
  </si>
  <si>
    <r>
      <t xml:space="preserve">TR- </t>
    </r>
    <r>
      <rPr>
        <sz val="11"/>
        <color rgb="FFFF0000"/>
        <rFont val="Times New Roman"/>
        <family val="1"/>
      </rPr>
      <t>86.26%</t>
    </r>
    <r>
      <rPr>
        <sz val="11"/>
        <color theme="1"/>
        <rFont val="Times New Roman"/>
        <family val="1"/>
      </rPr>
      <t xml:space="preserve">
CH- </t>
    </r>
    <r>
      <rPr>
        <sz val="11"/>
        <color rgb="FFFF0000"/>
        <rFont val="Times New Roman"/>
        <family val="1"/>
      </rPr>
      <t>1.76%</t>
    </r>
    <r>
      <rPr>
        <sz val="11"/>
        <color theme="1"/>
        <rFont val="Times New Roman"/>
        <family val="1"/>
      </rPr>
      <t xml:space="preserve">
NO- </t>
    </r>
    <r>
      <rPr>
        <sz val="11"/>
        <color rgb="FFFF0000"/>
        <rFont val="Times New Roman"/>
        <family val="1"/>
      </rPr>
      <t>11.99%</t>
    </r>
    <r>
      <rPr>
        <sz val="11"/>
        <color theme="1"/>
        <rFont val="Times New Roman"/>
        <family val="1"/>
      </rPr>
      <t xml:space="preserve">
Nota: Estos porcentajes corresponden al total de los valores por cada medio a pagar
 </t>
    </r>
  </si>
  <si>
    <r>
      <rPr>
        <b/>
        <sz val="11"/>
        <rFont val="Times New Roman"/>
        <family val="1"/>
      </rPr>
      <t>Transferencia</t>
    </r>
    <r>
      <rPr>
        <sz val="11"/>
        <rFont val="Times New Roman"/>
        <family val="1"/>
      </rPr>
      <t xml:space="preserve">- cantidad de Lib. </t>
    </r>
    <r>
      <rPr>
        <sz val="11"/>
        <color rgb="FFFF0000"/>
        <rFont val="Times New Roman"/>
        <family val="1"/>
      </rPr>
      <t>42,898</t>
    </r>
    <r>
      <rPr>
        <sz val="11"/>
        <rFont val="Times New Roman"/>
        <family val="1"/>
      </rPr>
      <t xml:space="preserve"> - cant. Comprobante </t>
    </r>
    <r>
      <rPr>
        <sz val="11"/>
        <color rgb="FFFF0000"/>
        <rFont val="Times New Roman"/>
        <family val="1"/>
      </rPr>
      <t>3,237,699</t>
    </r>
    <r>
      <rPr>
        <sz val="11"/>
        <rFont val="Times New Roman"/>
        <family val="1"/>
      </rPr>
      <t xml:space="preserve">
</t>
    </r>
    <r>
      <rPr>
        <b/>
        <sz val="11"/>
        <rFont val="Times New Roman"/>
        <family val="1"/>
      </rPr>
      <t>Cheques</t>
    </r>
    <r>
      <rPr>
        <sz val="11"/>
        <rFont val="Times New Roman"/>
        <family val="1"/>
      </rPr>
      <t xml:space="preserve">- cantidad de Lib. </t>
    </r>
    <r>
      <rPr>
        <sz val="11"/>
        <color rgb="FFFF0000"/>
        <rFont val="Times New Roman"/>
        <family val="1"/>
      </rPr>
      <t xml:space="preserve">2,537 </t>
    </r>
    <r>
      <rPr>
        <sz val="11"/>
        <rFont val="Times New Roman"/>
        <family val="1"/>
      </rPr>
      <t xml:space="preserve">- cant. Comprobante </t>
    </r>
    <r>
      <rPr>
        <sz val="11"/>
        <color rgb="FFFF0000"/>
        <rFont val="Times New Roman"/>
        <family val="1"/>
      </rPr>
      <t>164,458</t>
    </r>
    <r>
      <rPr>
        <sz val="11"/>
        <rFont val="Times New Roman"/>
        <family val="1"/>
      </rPr>
      <t xml:space="preserve">
</t>
    </r>
    <r>
      <rPr>
        <b/>
        <sz val="11"/>
        <rFont val="Times New Roman"/>
        <family val="1"/>
      </rPr>
      <t>Notas</t>
    </r>
    <r>
      <rPr>
        <sz val="11"/>
        <rFont val="Times New Roman"/>
        <family val="1"/>
      </rPr>
      <t xml:space="preserve">- cantidad de Lib. </t>
    </r>
    <r>
      <rPr>
        <sz val="11"/>
        <color rgb="FFFF0000"/>
        <rFont val="Times New Roman"/>
        <family val="1"/>
      </rPr>
      <t>757</t>
    </r>
    <r>
      <rPr>
        <sz val="11"/>
        <rFont val="Times New Roman"/>
        <family val="1"/>
      </rPr>
      <t xml:space="preserve"> - cant. Comprobante</t>
    </r>
    <r>
      <rPr>
        <sz val="11"/>
        <color rgb="FFFF0000"/>
        <rFont val="Times New Roman"/>
        <family val="1"/>
      </rPr>
      <t xml:space="preserve"> 880</t>
    </r>
  </si>
  <si>
    <t>Maria Esther Leon
Jose Montalvo
Aura Ramirez
Analistas desembolsos</t>
  </si>
  <si>
    <t>Reportes en SIGE  de libramientos pagos por los diferentes medios.</t>
  </si>
  <si>
    <t xml:space="preserve">4. Realizar el registro y levantamiento de retenciones. </t>
  </si>
  <si>
    <t xml:space="preserve"> Registrar en el SIGEF las Retenciones de pagos, los levantamientos de cesiones y embargos  de pagos a personas físicas y jurídicas.</t>
  </si>
  <si>
    <t>Porcentaje de  retenciones realizados =  (Cantidad solicitudes  registros retenciones solicitadas/ Solicitudes registros realizadas * 100)</t>
  </si>
  <si>
    <t>4.1 Registrar las retenciones solicitadas.</t>
  </si>
  <si>
    <t xml:space="preserve">      Octubre: 18 Solicitudes recibidas/18 Solicitudes registradas                      Noviembre:48 Solictudes recibidas/48 Solicitudes registradas.                                    Diciembre:36 Solicitudes recibidas/36 Solicitudes registradas.      </t>
  </si>
  <si>
    <t>División de Registro y Retenciones de Beneficiarios.</t>
  </si>
  <si>
    <t xml:space="preserve"> Registro de Retenciones realizados/ Reportes  SIGEF.</t>
  </si>
  <si>
    <t>Porcentaje de  retenciones realizados =  (Cantidad solicitudes  levantamientos retenciones solicitadas/ Solicitudes levantamientos realizadas * 100)</t>
  </si>
  <si>
    <t>4.2 Levantar las retenciones solicitadas.</t>
  </si>
  <si>
    <t xml:space="preserve">Octubre: 48 Solicitudes recibidas/48 Solicitudes levantadas              Noviembre:90                       Solictudes recibidas/90 Solicitudes levantadas.                           Diciembre:116           Solicitudes recibidas/116 Solicitudes levantadas       </t>
  </si>
  <si>
    <t xml:space="preserve"> Levantamientos de Retenciones realizados/ Reportes  SIGEF.</t>
  </si>
  <si>
    <t>5. Mejorar el modulo de retenciones.</t>
  </si>
  <si>
    <t>Realizar en el modulo de retenciones las  devoluciones de subsidios maternidad</t>
  </si>
  <si>
    <t>Nivel de desarrollo e implementación de las mejoras en el modulo de retenciones.</t>
  </si>
  <si>
    <t>5.2 Gestionar mejoras al Módulo de Devoluciones de Subsidios de maternidad con la SISARIL y TSS.</t>
  </si>
  <si>
    <t>Se remitieron las comunicaciones junto con el borrador a la TSS y SISALRIL para sus observaciones.</t>
  </si>
  <si>
    <t>Ramon Cid
Fabio Núñez                     Emmanuel Santil</t>
  </si>
  <si>
    <t xml:space="preserve"> Desarrollo de mejoras con la DAFI.</t>
  </si>
  <si>
    <t>5.3 Realizar pruebas y ajustes.</t>
  </si>
  <si>
    <t>Matriz de ajuste identificados a realizar en funcionalidad.</t>
  </si>
  <si>
    <t>6. Registrar los beneficiarios de pagos no proveedores del Estado.</t>
  </si>
  <si>
    <t xml:space="preserve"> Registrar en el SIGEF los Beneficiarios de pagos no proveedores del Estado.</t>
  </si>
  <si>
    <t>Porcentaje de registro de beneficiario  no proveedores = (Cantidad solicitudes de registro recibidas / Solicitudes registradas* 100</t>
  </si>
  <si>
    <t xml:space="preserve">6.1 Registrar los Beneficiarios de pagos no proveedores solicitados.
</t>
  </si>
  <si>
    <t xml:space="preserve">Octubre: 88                            Solicitudes recibidas/312 Beneficiarios registrados Noviembre: 90 Solictudes recibidas/250 Beneficiarios registrados.                        Diciembre:                        90 Solicitudes recibidas/250 Beneficiarios registrados       </t>
  </si>
  <si>
    <t xml:space="preserve"> Registros de Beneficiarios  realizados/ Reportes SIGEF.</t>
  </si>
  <si>
    <t>7. Desarrollo aplicación informática para registro de beneficiarios no proveedores del Estado</t>
  </si>
  <si>
    <t>Diseñar una herramienta vía el portal web de la Tesorería Nacional, que permita el manejo vía online el servicio de los registros de beneficiario de pagos no proveedores del Estado a llenar, enlazada al SIGEF</t>
  </si>
  <si>
    <t>Nivel de desarrollo e implementación de la aplicación informativa para Registro de Beneficiarios de No Proveedores y Beneficiarios Enlazados</t>
  </si>
  <si>
    <t xml:space="preserve"> 7.2 Gestionar desarrollo de reportes con la DAFI (Formularios de registro)</t>
  </si>
  <si>
    <t>Estamos en espera de la DIGES nos asginen los recursos para trabajos de  la aplicacion..</t>
  </si>
  <si>
    <t>Ramon Cid                     Cesar Valentin</t>
  </si>
  <si>
    <t>Correos de intercambios de informaciones</t>
  </si>
  <si>
    <t>7.3 Realizar la prueba piloto</t>
  </si>
  <si>
    <t>Listado de las instituciones pilotos</t>
  </si>
  <si>
    <t>2.3 Fortalecer la rectoría del Tesoro</t>
  </si>
  <si>
    <t>4. Fortalecimiento Institucional del tesoro basado en una cultura de excelencia y mejoramiento continuo</t>
  </si>
  <si>
    <t xml:space="preserve">4.2 Reforzar el funcionamiento Institucional </t>
  </si>
  <si>
    <t>1. Formulación, Ejecución y Monitoreo del Presupuesto Físico y Financiero 2022 de la TN</t>
  </si>
  <si>
    <t xml:space="preserve">A. Es  el plan que se realiza  con la finalidad de  distribuir  el presupuesto que se va utilizar, para luego una vez aprobado ejecutarlo,  e ir monitoreándolo   cada cierto tiempo.      </t>
  </si>
  <si>
    <t xml:space="preserve">Calificaciones obtenidas en el SIGEF, por cumplimiento de metas establecidas en un periodo determinado </t>
  </si>
  <si>
    <t>1.1 Preparar propuesta de Anteproyecto de Presupuesto 2023, asignando los recursos en base a la prioridad de las necesidades.</t>
  </si>
  <si>
    <r>
      <rPr>
        <b/>
        <sz val="11"/>
        <color theme="1"/>
        <rFont val="Times New Roman"/>
        <family val="1"/>
      </rPr>
      <t>1.Johanna  Martinez</t>
    </r>
    <r>
      <rPr>
        <sz val="11"/>
        <color theme="1"/>
        <rFont val="Times New Roman"/>
        <family val="1"/>
      </rPr>
      <t xml:space="preserve">                   Analista de  Presupuesto          </t>
    </r>
    <r>
      <rPr>
        <b/>
        <sz val="11"/>
        <color theme="1"/>
        <rFont val="Times New Roman"/>
        <family val="1"/>
      </rPr>
      <t xml:space="preserve"> 2.Celeste Bautista       </t>
    </r>
    <r>
      <rPr>
        <sz val="11"/>
        <color theme="1"/>
        <rFont val="Times New Roman"/>
        <family val="1"/>
      </rPr>
      <t xml:space="preserve">            Directora Administrativa y Financiera     </t>
    </r>
  </si>
  <si>
    <t xml:space="preserve"> Correos/ Comunicaciones solicitando Información al respecto.
 Correos de convocatoria a las áreas para sesiones de acercamiento y levantamiento.
 Registros de Participantes de los encuentros
Fotos de las Reuniones 
Listado de requerimientos identificados.</t>
  </si>
  <si>
    <r>
      <t xml:space="preserve">1.2 Validar y cargar en el SIGEF el Anteproyecto de Presupuesto </t>
    </r>
    <r>
      <rPr>
        <b/>
        <sz val="12"/>
        <color theme="1"/>
        <rFont val="Times New Roman"/>
        <family val="1"/>
      </rPr>
      <t>2023</t>
    </r>
    <r>
      <rPr>
        <sz val="12"/>
        <color theme="1"/>
        <rFont val="Times New Roman"/>
        <family val="1"/>
      </rPr>
      <t>.</t>
    </r>
  </si>
  <si>
    <t>Diagnóstico de requerimientos del proceso de Planificación Institucional validado.
Propuesta de Anteproyecto 2022.</t>
  </si>
  <si>
    <t xml:space="preserve">1.3 Elaborar de Informe del Monitoreo sobre la Ejecución del Presupuesto Físico Financiero. </t>
  </si>
  <si>
    <t xml:space="preserve">Borrador del Informe de Monitoreo sobre la Ejecución del Presupuesto Físico Financiero. 
Informe de Monitoreo sobre la Ejecución del Presupuesto Físico Financiero aprobado.
Correo/Comunicación a DIGEPRES remitiendo el Informe de Monitoreo sobre la Ejecución del Presupuesto Físico Financiero. </t>
  </si>
  <si>
    <t>2. Formulación, Publicación y Actualización del Plan Anual de Compras y Contrataciones (PACC) 2022 en el Portal Transaccional.</t>
  </si>
  <si>
    <t>Se refiere a la planificación de los procesos de Compras y Contrataciones de la Tesorería Nacional  durante el año 2022 con el objetivo de eficientizar el
abastecimiento de la Institución y cumplir con las normativas vigentes.</t>
  </si>
  <si>
    <t xml:space="preserve">Calificaciones obtenidas en el portal de compras y PACC elaborado </t>
  </si>
  <si>
    <t>2.1 Formular el Plan Anual de Compras y Contrataciones 2023.</t>
  </si>
  <si>
    <r>
      <rPr>
        <b/>
        <sz val="11"/>
        <color theme="1"/>
        <rFont val="Times New Roman"/>
        <family val="1"/>
      </rPr>
      <t xml:space="preserve">1.Daniel   Reynoso Jimenez   </t>
    </r>
    <r>
      <rPr>
        <sz val="11"/>
        <color theme="1"/>
        <rFont val="Times New Roman"/>
        <family val="1"/>
      </rPr>
      <t xml:space="preserve">                 Encargado Del Departamento  de Compras                                                 </t>
    </r>
    <r>
      <rPr>
        <b/>
        <sz val="11"/>
        <color theme="1"/>
        <rFont val="Times New Roman"/>
        <family val="1"/>
      </rPr>
      <t>2.Celeste Bautista</t>
    </r>
    <r>
      <rPr>
        <sz val="11"/>
        <color theme="1"/>
        <rFont val="Times New Roman"/>
        <family val="1"/>
      </rPr>
      <t xml:space="preserve">                   Directora Administrativa y Financiera                                         </t>
    </r>
    <r>
      <rPr>
        <b/>
        <sz val="11"/>
        <color theme="1"/>
        <rFont val="Times New Roman"/>
        <family val="1"/>
      </rPr>
      <t xml:space="preserve"> 3. Yoel  Almonte    </t>
    </r>
    <r>
      <rPr>
        <sz val="11"/>
        <color theme="1"/>
        <rFont val="Times New Roman"/>
        <family val="1"/>
      </rPr>
      <t xml:space="preserve">                             Analista de Compras            </t>
    </r>
  </si>
  <si>
    <r>
      <t xml:space="preserve">Printscreen de la carga del Plan Anual de Compras y Contrataciones </t>
    </r>
    <r>
      <rPr>
        <sz val="11"/>
        <color theme="1"/>
        <rFont val="Times New Roman"/>
        <family val="1"/>
      </rPr>
      <t>2022</t>
    </r>
    <r>
      <rPr>
        <sz val="11"/>
        <rFont val="Times New Roman"/>
        <family val="1"/>
      </rPr>
      <t xml:space="preserve"> en el Portal de Compras.
Plan Anual de Compras y Contrataciones 2022 aprobado.
Printscreen de la carga del Plan Anual de Compras y Contrataciones 2022 en el Portal de Compras.
Versiones del Plan Anual de Compras y Contrataciones 2022 actualizadas.</t>
    </r>
  </si>
  <si>
    <t>2.2 Publicar el Plan Anual de Compras y Contrataciones 2023.</t>
  </si>
  <si>
    <t>2.3 Dar Seguimiento  a reformulaciones  trimestrales  2023.</t>
  </si>
  <si>
    <t>3. Implementación de Programa Medioambiental "Recicla para una Vida Mejor" (CAF).</t>
  </si>
  <si>
    <t>Programa de desarrollo de actividades y acciones para desarrollar una cultura de concientización en el manejo de medio ambiente</t>
  </si>
  <si>
    <t>Nivel de avance o implementación del Programa Medioambiental</t>
  </si>
  <si>
    <r>
      <t xml:space="preserve">3.2  Ejecutar  Programa Medioambiental actualizado </t>
    </r>
    <r>
      <rPr>
        <b/>
        <sz val="11"/>
        <color theme="1"/>
        <rFont val="Times New Roman"/>
        <family val="1"/>
      </rPr>
      <t>2022</t>
    </r>
    <r>
      <rPr>
        <sz val="11"/>
        <color theme="1"/>
        <rFont val="Times New Roman"/>
        <family val="1"/>
      </rPr>
      <t>.</t>
    </r>
  </si>
  <si>
    <r>
      <rPr>
        <b/>
        <sz val="11"/>
        <rFont val="Times New Roman"/>
        <family val="1"/>
      </rPr>
      <t xml:space="preserve">1.Celeste Bautista                   </t>
    </r>
    <r>
      <rPr>
        <sz val="11"/>
        <rFont val="Times New Roman"/>
        <family val="1"/>
      </rPr>
      <t>Directora Administrativa y Financiera</t>
    </r>
    <r>
      <rPr>
        <b/>
        <sz val="11"/>
        <rFont val="Times New Roman"/>
        <family val="1"/>
      </rPr>
      <t xml:space="preserve"> </t>
    </r>
    <r>
      <rPr>
        <sz val="11"/>
        <rFont val="Times New Roman"/>
        <family val="1"/>
      </rPr>
      <t xml:space="preserve"> 
 </t>
    </r>
    <r>
      <rPr>
        <b/>
        <sz val="11"/>
        <rFont val="Times New Roman"/>
        <family val="1"/>
      </rPr>
      <t xml:space="preserve">2.Andres   </t>
    </r>
    <r>
      <rPr>
        <sz val="11"/>
        <rFont val="Times New Roman"/>
        <family val="1"/>
      </rPr>
      <t xml:space="preserve"> </t>
    </r>
    <r>
      <rPr>
        <b/>
        <sz val="11"/>
        <rFont val="Times New Roman"/>
        <family val="1"/>
      </rPr>
      <t xml:space="preserve"> Coss</t>
    </r>
    <r>
      <rPr>
        <sz val="11"/>
        <rFont val="Times New Roman"/>
        <family val="1"/>
      </rPr>
      <t xml:space="preserve">                               Encargado de Servicios Generales                       </t>
    </r>
  </si>
  <si>
    <t>Reporte de avances mensual en la ejecución del Programa de Reciclaje Institucional.</t>
  </si>
  <si>
    <t>4. Implementación de la Digitalización del Archivo Central de la Tesoreria Nacional.</t>
  </si>
  <si>
    <t>Se refiere al sistema que se estará  Implemetando    para   la  Digitalización de   todas las Documentaciones  del archivo General de la Tesorería Nacional</t>
  </si>
  <si>
    <t>Nivel de implementacion del proyecto de digitalizacion del archivo central de la TN</t>
  </si>
  <si>
    <t xml:space="preserve">4.3 Etapa de  Digitalización  </t>
  </si>
  <si>
    <r>
      <rPr>
        <b/>
        <sz val="11"/>
        <rFont val="Times New Roman"/>
        <family val="1"/>
      </rPr>
      <t>1.Jose Anibal  Gomez Jimenez</t>
    </r>
    <r>
      <rPr>
        <sz val="11"/>
        <rFont val="Times New Roman"/>
        <family val="1"/>
      </rPr>
      <t xml:space="preserve">                          Archivista                              
</t>
    </r>
    <r>
      <rPr>
        <b/>
        <sz val="11"/>
        <rFont val="Times New Roman"/>
        <family val="1"/>
      </rPr>
      <t xml:space="preserve">    2.Andres     Coss </t>
    </r>
    <r>
      <rPr>
        <sz val="11"/>
        <rFont val="Times New Roman"/>
        <family val="1"/>
      </rPr>
      <t xml:space="preserve">                              Encargado de Servicios Generales            </t>
    </r>
  </si>
  <si>
    <t>Evidencias de la Ejecución.
Reportes del avances.</t>
  </si>
  <si>
    <t>4.5 Monitoreo</t>
  </si>
  <si>
    <t>Informes de seguimiento a las mejoras implementadas.</t>
  </si>
  <si>
    <t>5. Mantenimiento de la Infraestructura.</t>
  </si>
  <si>
    <t>Se refiere al conjunto de las acciones realizadas en torno a la planta física (incluyendo la planta eléctrica) priorizando las necesidades de la infraestructura y las acciones realizadas por el personal subcontratado para mantener la planta Eléctrica en buen estado acorde al presupuesto, previniendo la suspensión de las actividades laborales por Imprevistos.</t>
  </si>
  <si>
    <t xml:space="preserve">Nivel de Cumplimiento del Plan de Readecuación.
</t>
  </si>
  <si>
    <t>5.1 Adecuación y/o Mantenimiento de los espacios de trabajo, para proveer las Herramientas necesarias para el correcto funcionamiento de la Institución.</t>
  </si>
  <si>
    <r>
      <rPr>
        <b/>
        <sz val="11"/>
        <color rgb="FF000000"/>
        <rFont val="Times New Roman"/>
        <family val="1"/>
      </rPr>
      <t xml:space="preserve">2.Andres   Coss </t>
    </r>
    <r>
      <rPr>
        <sz val="11"/>
        <color rgb="FF000000"/>
        <rFont val="Times New Roman"/>
        <family val="1"/>
      </rPr>
      <t xml:space="preserve">                              Encargado de Servicios Generales </t>
    </r>
  </si>
  <si>
    <r>
      <rPr>
        <b/>
        <sz val="11"/>
        <color theme="1"/>
        <rFont val="Times New Roman"/>
        <family val="1"/>
      </rPr>
      <t xml:space="preserve"> </t>
    </r>
    <r>
      <rPr>
        <sz val="11"/>
        <color theme="1"/>
        <rFont val="Times New Roman"/>
        <family val="1"/>
      </rPr>
      <t>Matriz de Mantenimiento actualizada.</t>
    </r>
  </si>
  <si>
    <t>6. Plan de Mantenimiento de la Flota Vehicular gestionado</t>
  </si>
  <si>
    <t>Se refiere a la planificación de un conjunto de acciones preventivas (revisión periódica) y correctivas (Mantenimiento de la Flotilla), a fin de cumplir con Objetivos de Disponibilidad, Fiabilidad y usanza de la flota vehicular de la TN.</t>
  </si>
  <si>
    <t>Nivel de cumplimiento del Mantenimiento Preventivo y correctivo al parque vehicular de la Tesorería Nacional (porcentaje de ejecución logrado en la matriz de Mantenimiento)</t>
  </si>
  <si>
    <t xml:space="preserve">6.1. Mantenimiento Preventivo de  Flotilla Vehicular </t>
  </si>
  <si>
    <t>4</t>
  </si>
  <si>
    <r>
      <rPr>
        <b/>
        <sz val="11"/>
        <color rgb="FF000000"/>
        <rFont val="Times New Roman"/>
        <family val="1"/>
      </rPr>
      <t xml:space="preserve">Rommer   Eliezer  Reyes </t>
    </r>
    <r>
      <rPr>
        <sz val="11"/>
        <color rgb="FF000000"/>
        <rFont val="Times New Roman"/>
        <family val="1"/>
      </rPr>
      <t xml:space="preserve">               Encargado de Transportación </t>
    </r>
  </si>
  <si>
    <t xml:space="preserve"> Matriz de Mantenimiento actualizada</t>
  </si>
  <si>
    <t>6.2. Limpieza de la Flotilla Vehicular.</t>
  </si>
  <si>
    <t>24</t>
  </si>
  <si>
    <t xml:space="preserve">6.3 Mantenimiento Correctivo de la Flotilla Vehicular </t>
  </si>
  <si>
    <t>A requerimiento</t>
  </si>
  <si>
    <t xml:space="preserve">7. Gestión de Compra para Servicio de Catering </t>
  </si>
  <si>
    <t>Hace referencia al servicio oportuno y de calidad que provee de alimentos y bebidas a los eventos y presentaciones en general dentro de la Institución.</t>
  </si>
  <si>
    <t>7.1. Planificación de  Contrato y Negociación con  Proveedores para  el  requerimiento de Catering.</t>
  </si>
  <si>
    <t>2</t>
  </si>
  <si>
    <r>
      <rPr>
        <b/>
        <sz val="11"/>
        <color rgb="FF000000"/>
        <rFont val="Times New Roman"/>
        <family val="1"/>
      </rPr>
      <t xml:space="preserve">2.Celeste Bautista   </t>
    </r>
    <r>
      <rPr>
        <sz val="11"/>
        <color rgb="FF000000"/>
        <rFont val="Times New Roman"/>
        <family val="1"/>
      </rPr>
      <t xml:space="preserve">                Directora Administrativa y Financiera</t>
    </r>
  </si>
  <si>
    <t xml:space="preserve"> Reporte de solicitudes gestionadas plantilla Excel / Intranet Cartas escaneadas / acuse de recibo conforme.</t>
  </si>
  <si>
    <t>7.2. Registro y evaluación de las solicitudes de Catering en torno al servicio brindado (recibo conforme).</t>
  </si>
  <si>
    <r>
      <rPr>
        <b/>
        <sz val="11"/>
        <color rgb="FF000000"/>
        <rFont val="Times New Roman"/>
        <family val="1"/>
      </rPr>
      <t>3. Yoel  Almonte</t>
    </r>
    <r>
      <rPr>
        <sz val="11"/>
        <color rgb="FF000000"/>
        <rFont val="Times New Roman"/>
        <family val="1"/>
      </rPr>
      <t xml:space="preserve">                                 Analista de Compras </t>
    </r>
  </si>
  <si>
    <t>Reporte de las solicitudes</t>
  </si>
  <si>
    <t xml:space="preserve">8. Servicios de Mayordomía gestionado </t>
  </si>
  <si>
    <t xml:space="preserve"> Consiste en la Guía, control y vigilancia del personal que Administra los recursos y materiales de Mayordomía, así como el servicio de limpieza brindado a las áreas de la Institución.</t>
  </si>
  <si>
    <t>Reporte de tableros de limpieza actualizado (mostrando los parámetros de medición debidamente completados)</t>
  </si>
  <si>
    <t>8.1. Realizar labores de supervisión y generar reporte de las labores de limpieza, a través de tableros de control de limpiezas de las áreas y los baños.</t>
  </si>
  <si>
    <t>20</t>
  </si>
  <si>
    <r>
      <rPr>
        <b/>
        <sz val="11"/>
        <color rgb="FF000000"/>
        <rFont val="Times New Roman"/>
        <family val="1"/>
      </rPr>
      <t xml:space="preserve">1.Carlos Enríquez López Castillo                         </t>
    </r>
    <r>
      <rPr>
        <sz val="11"/>
        <color rgb="FF000000"/>
        <rFont val="Times New Roman"/>
        <family val="1"/>
      </rPr>
      <t xml:space="preserve">Ayudante de Mantenimiento                          </t>
    </r>
    <r>
      <rPr>
        <b/>
        <sz val="11"/>
        <color rgb="FF000000"/>
        <rFont val="Times New Roman"/>
        <family val="1"/>
      </rPr>
      <t xml:space="preserve">2. Celeste Bautista    </t>
    </r>
    <r>
      <rPr>
        <sz val="11"/>
        <color rgb="FF000000"/>
        <rFont val="Times New Roman"/>
        <family val="1"/>
      </rPr>
      <t xml:space="preserve">               Directora Administrativa y Financiera            </t>
    </r>
  </si>
  <si>
    <t>Tableros semanales de control de limpieza escaneados Tabulado de seguimiento Excel.</t>
  </si>
  <si>
    <t>8.2. Capacitación de personal de mayordomía (Cursos y Talleres )</t>
  </si>
  <si>
    <t>9.  Tramitación de Certificaciones a los servidores públicos para Devolución de Valores retenidos que serán devueltos por el Instituto Nacional de Vivienda (INAVI).</t>
  </si>
  <si>
    <t>Cantidad de certificaciones tramitadas</t>
  </si>
  <si>
    <t>9.2. Enviar Certificaciones  al Despacho  del  Señor  Tesorero, para su verificación y firma  y tramitar  estas certificaciones  al  INAVI.</t>
  </si>
  <si>
    <r>
      <rPr>
        <b/>
        <sz val="11"/>
        <color theme="1"/>
        <rFont val="Times New Roman"/>
        <family val="1"/>
      </rPr>
      <t xml:space="preserve">1.Erodis Martinez </t>
    </r>
    <r>
      <rPr>
        <sz val="11"/>
        <color theme="1"/>
        <rFont val="Times New Roman"/>
        <family val="1"/>
      </rPr>
      <t xml:space="preserve">                      Encargada de Gestión Documental                 
 </t>
    </r>
    <r>
      <rPr>
        <b/>
        <sz val="11"/>
        <color theme="1"/>
        <rFont val="Times New Roman"/>
        <family val="1"/>
      </rPr>
      <t xml:space="preserve">2.Monica Alt. Diaz </t>
    </r>
    <r>
      <rPr>
        <sz val="11"/>
        <color theme="1"/>
        <rFont val="Times New Roman"/>
        <family val="1"/>
      </rPr>
      <t xml:space="preserve">                        Archivista    </t>
    </r>
  </si>
  <si>
    <t xml:space="preserve">  Acuse de recibo de Certificación</t>
  </si>
  <si>
    <t>9.3 Realizar Informes de Seguimiento    del proceso de transmitación de expediente.</t>
  </si>
  <si>
    <t>10. Implementación de Plan de Mejora a partir de Resultados Medición de Satisfacción de Servidores con Servicios de la DAF. (CAF)</t>
  </si>
  <si>
    <t>San las acciones implementadas de acuerdo al plan de mejora a partir de Resultados Medición de Satisfacción de Servidores con Servicios de la DAF. (CAF)</t>
  </si>
  <si>
    <t xml:space="preserve">Cantidad de encuestas y/o Plan de acción, de acuerdo a las recomendaciones </t>
  </si>
  <si>
    <t>10.2. Ejecutar plan de acción de mejora elaborado en coordinación con DPyD.</t>
  </si>
  <si>
    <r>
      <rPr>
        <b/>
        <sz val="11"/>
        <color rgb="FF000000"/>
        <rFont val="Times New Roman"/>
        <family val="1"/>
      </rPr>
      <t xml:space="preserve">2.Celeste Bautista </t>
    </r>
    <r>
      <rPr>
        <sz val="11"/>
        <color rgb="FF000000"/>
        <rFont val="Times New Roman"/>
        <family val="1"/>
      </rPr>
      <t xml:space="preserve">                  Directora Administrativa y Financiera</t>
    </r>
  </si>
  <si>
    <t xml:space="preserve"> Borrador del Plan de Mejora para la DAF.
Borrador Validado. </t>
  </si>
  <si>
    <t>11. Inventario de activo fijo Actualizado</t>
  </si>
  <si>
    <t xml:space="preserve"> Hace referencia al conjunto de actividades que tiene como finalidad controlar las adquisiciones de los activos y todos aquellos aspectos que tienen que ver con su manejo, dentro del marco legal de la ley, las normas técnicas de control interno y las disposiciones de Bienes Nacionales e instituciones involucradas.</t>
  </si>
  <si>
    <t>Reporte  Semestral de Inventario de activo fijo Generado (por el SIAB)</t>
  </si>
  <si>
    <t>11.1 Recepción apropiada de activo fijo.</t>
  </si>
  <si>
    <t xml:space="preserve">01/7/2022     
</t>
  </si>
  <si>
    <r>
      <rPr>
        <b/>
        <sz val="11"/>
        <color theme="1"/>
        <rFont val="Times New Roman"/>
        <family val="1"/>
      </rPr>
      <t>Dioralis Felix</t>
    </r>
    <r>
      <rPr>
        <sz val="11"/>
        <color theme="1"/>
        <rFont val="Times New Roman"/>
        <family val="1"/>
      </rPr>
      <t xml:space="preserve">                                        Contadora                                           </t>
    </r>
    <r>
      <rPr>
        <b/>
        <sz val="11"/>
        <color theme="1"/>
        <rFont val="Times New Roman"/>
        <family val="1"/>
      </rPr>
      <t xml:space="preserve">  Yokaty de la Cruz    </t>
    </r>
    <r>
      <rPr>
        <sz val="11"/>
        <color theme="1"/>
        <rFont val="Times New Roman"/>
        <family val="1"/>
      </rPr>
      <t xml:space="preserve">                  Analista de Presupuesto                                </t>
    </r>
  </si>
  <si>
    <t>Reporte de Inventario de Activo fijo generado por el SIAB.</t>
  </si>
  <si>
    <t>Reporte de solicitudes de movimientos internos elaborado</t>
  </si>
  <si>
    <t>11. 2 Codificación de activo fijo en el ministerio.</t>
  </si>
  <si>
    <t>Reporte de Solicitudes de movimientos Internos.</t>
  </si>
  <si>
    <t>Reporte de descarga de activos fijos elaborados</t>
  </si>
  <si>
    <t>11.3 Gestión y control del inventario de activo fijo.</t>
  </si>
  <si>
    <t>Reporte de Descarga de activos fijos.</t>
  </si>
  <si>
    <t>Cantidad de áreas con activos fijos codificados</t>
  </si>
  <si>
    <t>11.4  Descargo de los activos fijos obsoletos.</t>
  </si>
  <si>
    <t>Cantidad de áreas con Activos fijos modificados.</t>
  </si>
  <si>
    <t>Cantidad de activos fijos codificados.</t>
  </si>
  <si>
    <t xml:space="preserve">11.5  Monitoreo, Reportes y Análisis  Estadístico </t>
  </si>
  <si>
    <t>Reporte Estadístico  de activos codificados.</t>
  </si>
  <si>
    <t>12. Inventario debidamente Administrado y Actualizado</t>
  </si>
  <si>
    <t>Consiste en la gestión eficiente del inventario y la actualización continua de los registros fin de dar una respuesta rápida y precisa a los requerimientos de las distintas áreas de la TN.</t>
  </si>
  <si>
    <r>
      <t xml:space="preserve">Reporte de requisiciones gestionadas en </t>
    </r>
    <r>
      <rPr>
        <b/>
        <sz val="11"/>
        <color theme="1"/>
        <rFont val="Times New Roman"/>
        <family val="1"/>
      </rPr>
      <t xml:space="preserve">Sistema Integrado de Tesoreria </t>
    </r>
    <r>
      <rPr>
        <sz val="11"/>
        <color theme="1"/>
        <rFont val="Times New Roman"/>
        <family val="1"/>
      </rPr>
      <t>(SITNA)</t>
    </r>
  </si>
  <si>
    <t>12.1 Actualización de inventario de entrada de productos</t>
  </si>
  <si>
    <r>
      <rPr>
        <b/>
        <sz val="11"/>
        <color theme="1"/>
        <rFont val="Times New Roman"/>
        <family val="1"/>
      </rPr>
      <t>Dioralis Felix</t>
    </r>
    <r>
      <rPr>
        <sz val="11"/>
        <color theme="1"/>
        <rFont val="Times New Roman"/>
        <family val="1"/>
      </rPr>
      <t xml:space="preserve">                                         Contadora                                            </t>
    </r>
    <r>
      <rPr>
        <b/>
        <sz val="11"/>
        <color theme="1"/>
        <rFont val="Times New Roman"/>
        <family val="1"/>
      </rPr>
      <t xml:space="preserve">   Yokaty de la Cruz                      </t>
    </r>
    <r>
      <rPr>
        <sz val="11"/>
        <color theme="1"/>
        <rFont val="Times New Roman"/>
        <family val="1"/>
      </rPr>
      <t xml:space="preserve">Analista de Presupuesto                                </t>
    </r>
  </si>
  <si>
    <t>Reporte de requisiciones gestionadas en sistema de tesoreria (SITNA)</t>
  </si>
  <si>
    <t>12.2 Gestión de requisiciones de las áreas de la Institución</t>
  </si>
  <si>
    <t>12.3 Actualización de inventario de salidas de productos</t>
  </si>
  <si>
    <t>Dirección Administrativa Financiera</t>
  </si>
  <si>
    <t>Objetivo  Estratégico</t>
  </si>
  <si>
    <t>1. Revisión y actualización del cumplimiento de la política de comunicación institucional, a través del Plan de Comunicación Anual</t>
  </si>
  <si>
    <t>1.1 Implementación Manual de Gestión de Crisis</t>
  </si>
  <si>
    <t>1</t>
  </si>
  <si>
    <t>31/12/2022</t>
  </si>
  <si>
    <r>
      <rPr>
        <b/>
        <sz val="9"/>
        <rFont val="Times New Roman"/>
        <family val="1"/>
      </rPr>
      <t xml:space="preserve">1. Comité de Crisis                        2. Equipo DC       </t>
    </r>
    <r>
      <rPr>
        <sz val="9"/>
        <rFont val="Times New Roman"/>
        <family val="1"/>
      </rPr>
      <t xml:space="preserve">                         </t>
    </r>
  </si>
  <si>
    <t>Aplicación según situación</t>
  </si>
  <si>
    <t>1.2 Revisión trimestral Matriz de Comunicación 2022</t>
  </si>
  <si>
    <t>1/4/2022           Trimestre EneMar</t>
  </si>
  <si>
    <t>15/4/2022            Trimestre EneMar</t>
  </si>
  <si>
    <r>
      <rPr>
        <b/>
        <sz val="9"/>
        <rFont val="Times New Roman"/>
        <family val="1"/>
      </rPr>
      <t>1. Manuel Rodríguez</t>
    </r>
    <r>
      <rPr>
        <sz val="9"/>
        <rFont val="Times New Roman"/>
        <family val="1"/>
      </rPr>
      <t xml:space="preserve">         Encargado Div. Comunicaciones      </t>
    </r>
    <r>
      <rPr>
        <b/>
        <sz val="9"/>
        <rFont val="Times New Roman"/>
        <family val="1"/>
      </rPr>
      <t xml:space="preserve">2. Rosa Ramírez Borbón </t>
    </r>
    <r>
      <rPr>
        <sz val="9"/>
        <rFont val="Times New Roman"/>
        <family val="1"/>
      </rPr>
      <t xml:space="preserve">     Analista de Comunicaciones</t>
    </r>
  </si>
  <si>
    <t>Informe monitoreo trimestral</t>
  </si>
  <si>
    <t>1/7/2022           Trimestre AbrJun</t>
  </si>
  <si>
    <t>15/7/2022            Trimestre AbrJun</t>
  </si>
  <si>
    <t>1/10/2022           Trimestre JulSep</t>
  </si>
  <si>
    <t>15/10/2022            Trimestre Jul-Sep</t>
  </si>
  <si>
    <t>1/1/2023           Trimestre OctDic</t>
  </si>
  <si>
    <t>15/1/2023            Trimestre OctDic</t>
  </si>
  <si>
    <t>2. Manejo de la imagen institucional, a través de los diferentes medios de comunicación.</t>
  </si>
  <si>
    <t>2.1 Libro de Publicaciones en medios de la TN 2021</t>
  </si>
  <si>
    <t>0</t>
  </si>
  <si>
    <t>31/03/2022</t>
  </si>
  <si>
    <r>
      <rPr>
        <b/>
        <sz val="9"/>
        <color rgb="FF000000"/>
        <rFont val="Times New Roman"/>
        <family val="1"/>
      </rPr>
      <t xml:space="preserve">1. Manuel Rodríguez </t>
    </r>
    <r>
      <rPr>
        <sz val="9"/>
        <color rgb="FF000000"/>
        <rFont val="Times New Roman"/>
        <family val="1"/>
      </rPr>
      <t xml:space="preserve">        Encargado Div. Comunicaciones      </t>
    </r>
    <r>
      <rPr>
        <b/>
        <sz val="9"/>
        <color rgb="FF000000"/>
        <rFont val="Times New Roman"/>
        <family val="1"/>
      </rPr>
      <t xml:space="preserve">2. Rosa Ramírez Borbón   </t>
    </r>
    <r>
      <rPr>
        <sz val="9"/>
        <color rgb="FF000000"/>
        <rFont val="Times New Roman"/>
        <family val="1"/>
      </rPr>
      <t xml:space="preserve">   Analista de Comunicaciones             </t>
    </r>
    <r>
      <rPr>
        <b/>
        <sz val="9"/>
        <color rgb="FF000000"/>
        <rFont val="Times New Roman"/>
        <family val="1"/>
      </rPr>
      <t>3. Sterling Paulino</t>
    </r>
    <r>
      <rPr>
        <sz val="9"/>
        <color rgb="FF000000"/>
        <rFont val="Times New Roman"/>
        <family val="1"/>
      </rPr>
      <t xml:space="preserve">                 Analista de Comunicaciones             </t>
    </r>
    <r>
      <rPr>
        <b/>
        <sz val="9"/>
        <color rgb="FF000000"/>
        <rFont val="Times New Roman"/>
        <family val="1"/>
      </rPr>
      <t xml:space="preserve">4. Angie Castillo </t>
    </r>
    <r>
      <rPr>
        <sz val="9"/>
        <color rgb="FF000000"/>
        <rFont val="Times New Roman"/>
        <family val="1"/>
      </rPr>
      <t xml:space="preserve">                        Adm. Redes Sociales</t>
    </r>
  </si>
  <si>
    <t>Libro impreso y digital, documento digital cargado en Alfresco</t>
  </si>
  <si>
    <t>2.2 Informe mensual de monitoreo de medios tradicionales y RRSS</t>
  </si>
  <si>
    <t>12</t>
  </si>
  <si>
    <t>31/12/200</t>
  </si>
  <si>
    <t>Informe mensual</t>
  </si>
  <si>
    <t>2.3 Notas de Prensa y creación de material (videos y fotos) para publicar</t>
  </si>
  <si>
    <t>1350</t>
  </si>
  <si>
    <t>1700</t>
  </si>
  <si>
    <r>
      <rPr>
        <b/>
        <sz val="9"/>
        <color rgb="FF000000"/>
        <rFont val="Times New Roman"/>
        <family val="1"/>
      </rPr>
      <t xml:space="preserve">1. Manuel Rodríguez </t>
    </r>
    <r>
      <rPr>
        <sz val="9"/>
        <color rgb="FF000000"/>
        <rFont val="Times New Roman"/>
        <family val="1"/>
      </rPr>
      <t xml:space="preserve">        Encargado Div. Comunicaciones      </t>
    </r>
    <r>
      <rPr>
        <b/>
        <sz val="9"/>
        <color rgb="FF000000"/>
        <rFont val="Times New Roman"/>
        <family val="1"/>
      </rPr>
      <t xml:space="preserve">2. Rosa Ramírez Borbón   </t>
    </r>
    <r>
      <rPr>
        <sz val="9"/>
        <color rgb="FF000000"/>
        <rFont val="Times New Roman"/>
        <family val="1"/>
      </rPr>
      <t xml:space="preserve">   Analista de Comunicaciones             </t>
    </r>
    <r>
      <rPr>
        <b/>
        <sz val="9"/>
        <color rgb="FF000000"/>
        <rFont val="Times New Roman"/>
        <family val="1"/>
      </rPr>
      <t>3. Sterling Paulino</t>
    </r>
    <r>
      <rPr>
        <sz val="9"/>
        <color rgb="FF000000"/>
        <rFont val="Times New Roman"/>
        <family val="1"/>
      </rPr>
      <t xml:space="preserve">                 Analista de Comunicaciones             </t>
    </r>
    <r>
      <rPr>
        <b/>
        <sz val="9"/>
        <color rgb="FF000000"/>
        <rFont val="Times New Roman"/>
        <family val="1"/>
      </rPr>
      <t xml:space="preserve">4. Angie Castillo </t>
    </r>
    <r>
      <rPr>
        <sz val="9"/>
        <color rgb="FF000000"/>
        <rFont val="Times New Roman"/>
        <family val="1"/>
      </rPr>
      <t xml:space="preserve">                        Adm. Redes Sociales                         </t>
    </r>
    <r>
      <rPr>
        <b/>
        <sz val="9"/>
        <color rgb="FF000000"/>
        <rFont val="Times New Roman"/>
        <family val="1"/>
      </rPr>
      <t xml:space="preserve">5. Jorge Díaz </t>
    </r>
    <r>
      <rPr>
        <sz val="9"/>
        <color rgb="FF000000"/>
        <rFont val="Times New Roman"/>
        <family val="1"/>
      </rPr>
      <t xml:space="preserve">                               Analista de Comunicaciones</t>
    </r>
  </si>
  <si>
    <t>Nota de Prensa, 'Publicaciones , fotos y videos</t>
  </si>
  <si>
    <t>2.4 Cartas de felicitación por aniversario a los medios de comunicación</t>
  </si>
  <si>
    <t>9</t>
  </si>
  <si>
    <r>
      <rPr>
        <b/>
        <sz val="9"/>
        <color rgb="FF000000"/>
        <rFont val="Times New Roman"/>
        <family val="1"/>
      </rPr>
      <t xml:space="preserve">1. Manuel Rodríguez </t>
    </r>
    <r>
      <rPr>
        <sz val="9"/>
        <color rgb="FF000000"/>
        <rFont val="Times New Roman"/>
        <family val="1"/>
      </rPr>
      <t xml:space="preserve">        Encargado Div. Comunicaciones      </t>
    </r>
    <r>
      <rPr>
        <b/>
        <sz val="9"/>
        <color rgb="FF000000"/>
        <rFont val="Times New Roman"/>
        <family val="1"/>
      </rPr>
      <t xml:space="preserve">2. Rosa Ramírez Borbón   </t>
    </r>
    <r>
      <rPr>
        <sz val="9"/>
        <color rgb="FF000000"/>
        <rFont val="Times New Roman"/>
        <family val="1"/>
      </rPr>
      <t xml:space="preserve">   Analista de Comunicaciones              </t>
    </r>
    <r>
      <rPr>
        <b/>
        <sz val="9"/>
        <color rgb="FF000000"/>
        <rFont val="Times New Roman"/>
        <family val="1"/>
      </rPr>
      <t xml:space="preserve">3. Scarlet Minaya </t>
    </r>
    <r>
      <rPr>
        <sz val="9"/>
        <color rgb="FF000000"/>
        <rFont val="Times New Roman"/>
        <family val="1"/>
      </rPr>
      <t xml:space="preserve">                              </t>
    </r>
    <r>
      <rPr>
        <b/>
        <sz val="9"/>
        <color rgb="FF000000"/>
        <rFont val="Times New Roman"/>
        <family val="1"/>
      </rPr>
      <t xml:space="preserve">4. Angie Castillo </t>
    </r>
    <r>
      <rPr>
        <sz val="9"/>
        <color rgb="FF000000"/>
        <rFont val="Times New Roman"/>
        <family val="1"/>
      </rPr>
      <t xml:space="preserve">                        Adm. Redes Sociales                         </t>
    </r>
  </si>
  <si>
    <t>Publicación del medio, acuse de recibo de carta enviada al medio, publicacion en rrss</t>
  </si>
  <si>
    <t>2.5 Participación de la Máxima Autoridad en los medios</t>
  </si>
  <si>
    <t>Equipo DC</t>
  </si>
  <si>
    <t>Fotos de la actividad</t>
  </si>
  <si>
    <t>2.6 Creación y publicación revista aniversario institucional</t>
  </si>
  <si>
    <t>Revista impreso y digital, archivo digital cargado en Alfresco</t>
  </si>
  <si>
    <t xml:space="preserve">3. Administración del sistema de comunicación interna y coordinación interinstitucional para alcanzar los objetivos estratégicos y de proceso. </t>
  </si>
  <si>
    <t>3.1 Campaña de Valores</t>
  </si>
  <si>
    <t>Fotos  videos</t>
  </si>
  <si>
    <t>3.2 Semana Económica del Banco Central</t>
  </si>
  <si>
    <t>Fotos y videos</t>
  </si>
  <si>
    <t>3.3 Taller sobre TN para los medios</t>
  </si>
  <si>
    <t>30/062022</t>
  </si>
  <si>
    <t>Fotos y videos, publicaciones en medios</t>
  </si>
  <si>
    <t>3.4 Actividad por la Transparencia</t>
  </si>
  <si>
    <t>3.5 Seminario Gestión Tesorería Nacional</t>
  </si>
  <si>
    <t>1. Equipo Planificacion y Desarrollo                                   2. Equipo DC</t>
  </si>
  <si>
    <t>4. Coordinación de las actividades protocolares de la organización a nivel interno y externo.</t>
  </si>
  <si>
    <t xml:space="preserve">4.1 Apoyo a las areas en Reuniones/ Actividades/ Correos masivos </t>
  </si>
  <si>
    <t>370</t>
  </si>
  <si>
    <t>Aplicación según actividad</t>
  </si>
  <si>
    <t>5.1 Memoria Division de Comunicaciones</t>
  </si>
  <si>
    <r>
      <rPr>
        <b/>
        <sz val="9"/>
        <color rgb="FF000000"/>
        <rFont val="Times New Roman"/>
        <family val="1"/>
      </rPr>
      <t xml:space="preserve">1. Manuel Rodríguez    </t>
    </r>
    <r>
      <rPr>
        <sz val="9"/>
        <color rgb="FF000000"/>
        <rFont val="Times New Roman"/>
        <family val="1"/>
      </rPr>
      <t xml:space="preserve">     Encargado Div. Comunicaciones      </t>
    </r>
    <r>
      <rPr>
        <b/>
        <sz val="9"/>
        <color rgb="FF000000"/>
        <rFont val="Times New Roman"/>
        <family val="1"/>
      </rPr>
      <t xml:space="preserve">2. Rosa Ramírez Borbón  </t>
    </r>
    <r>
      <rPr>
        <sz val="9"/>
        <color rgb="FF000000"/>
        <rFont val="Times New Roman"/>
        <family val="1"/>
      </rPr>
      <t xml:space="preserve">    Analista de Comunicaciones</t>
    </r>
  </si>
  <si>
    <t>Resumen de logros de la División de Comunicaciones</t>
  </si>
  <si>
    <t xml:space="preserve">5. Revisión del estilo y las adecuaciones correspondientes, a los documentos oficiales de la Tesorería Nacional.  </t>
  </si>
  <si>
    <t>6/ Reformulación, implementación y monitoreo del Plan de Comuicación Institucional</t>
  </si>
  <si>
    <t xml:space="preserve">6.1 Monitorear la implementación del Plan de Comunicación Institucional 2022 </t>
  </si>
  <si>
    <t>Resumen de reunion evaluativa</t>
  </si>
  <si>
    <t>6.2 Levantamiento, organizacion y redaccion de información del Plan de Comunicación Institucional 2023</t>
  </si>
  <si>
    <r>
      <rPr>
        <b/>
        <sz val="9"/>
        <color rgb="FF000000"/>
        <rFont val="Times New Roman"/>
        <family val="1"/>
      </rPr>
      <t xml:space="preserve">1. Manuel Rodríguez </t>
    </r>
    <r>
      <rPr>
        <sz val="9"/>
        <color rgb="FF000000"/>
        <rFont val="Times New Roman"/>
        <family val="1"/>
      </rPr>
      <t xml:space="preserve">        Encargado Div. Comunicaciones      </t>
    </r>
    <r>
      <rPr>
        <b/>
        <sz val="9"/>
        <color rgb="FF000000"/>
        <rFont val="Times New Roman"/>
        <family val="1"/>
      </rPr>
      <t>2. Rosa Ramírez Borbón</t>
    </r>
    <r>
      <rPr>
        <sz val="9"/>
        <color rgb="FF000000"/>
        <rFont val="Times New Roman"/>
        <family val="1"/>
      </rPr>
      <t xml:space="preserve">      Analista de Comunicaciones</t>
    </r>
  </si>
  <si>
    <t>Borrador del plan de comunicacion 2023</t>
  </si>
  <si>
    <t>6.3 Matriz POA 2023</t>
  </si>
  <si>
    <r>
      <t>1. Manuel Rodríguez         E</t>
    </r>
    <r>
      <rPr>
        <sz val="9"/>
        <color rgb="FF000000"/>
        <rFont val="Times New Roman"/>
        <family val="1"/>
      </rPr>
      <t xml:space="preserve">ncargado Div. Comunicaciones  </t>
    </r>
    <r>
      <rPr>
        <b/>
        <sz val="9"/>
        <color rgb="FF000000"/>
        <rFont val="Times New Roman"/>
        <family val="1"/>
      </rPr>
      <t xml:space="preserve">    2. Rosa Ramírez Borbón      </t>
    </r>
    <r>
      <rPr>
        <sz val="9"/>
        <color rgb="FF000000"/>
        <rFont val="Times New Roman"/>
        <family val="1"/>
      </rPr>
      <t>Analista de Comunicaciones</t>
    </r>
  </si>
  <si>
    <t>Borrador de la Matriz POA 2023</t>
  </si>
  <si>
    <t>1.  Programación de caja efectiva 
2.  Gestión de Caja Activa</t>
  </si>
  <si>
    <t xml:space="preserve">Observaciones </t>
  </si>
  <si>
    <t>1. Revisar y actualizar las normativas emitidas por la Tesorería Nacional</t>
  </si>
  <si>
    <t>Consiste en realizar los cambios que se originan en los procesos que se describen en las normas.</t>
  </si>
  <si>
    <t>Porcentaje  de las normativas seleccionadas para revisión con relación al total de normativas.</t>
  </si>
  <si>
    <t xml:space="preserve">1.1 Revisar y actualizar las normativas.  </t>
  </si>
  <si>
    <t xml:space="preserve">100% según requerimiento </t>
  </si>
  <si>
    <r>
      <rPr>
        <b/>
        <sz val="12"/>
        <color theme="1"/>
        <rFont val="Times New Roman"/>
        <family val="1"/>
      </rPr>
      <t xml:space="preserve">1. Luís Rafael Delgado Sánchez
</t>
    </r>
    <r>
      <rPr>
        <sz val="12"/>
        <color theme="1"/>
        <rFont val="Times New Roman"/>
        <family val="1"/>
      </rPr>
      <t>Tesorero Nacional</t>
    </r>
    <r>
      <rPr>
        <b/>
        <sz val="12"/>
        <color theme="1"/>
        <rFont val="Times New Roman"/>
        <family val="1"/>
      </rPr>
      <t xml:space="preserve">
2. Cristian Quezada Méndez  
</t>
    </r>
    <r>
      <rPr>
        <sz val="12"/>
        <color theme="1"/>
        <rFont val="Times New Roman"/>
        <family val="1"/>
      </rPr>
      <t>Director Normas y Atención a las Tesorerías Institucionales</t>
    </r>
    <r>
      <rPr>
        <b/>
        <sz val="12"/>
        <color theme="1"/>
        <rFont val="Times New Roman"/>
        <family val="1"/>
      </rPr>
      <t>. 
3.  Noemí Paulino</t>
    </r>
    <r>
      <rPr>
        <sz val="12"/>
        <color theme="1"/>
        <rFont val="Times New Roman"/>
        <family val="1"/>
      </rPr>
      <t xml:space="preserve">
 Enc. División de Implementación de Normas de Tesorerías Institucionales
</t>
    </r>
    <r>
      <rPr>
        <b/>
        <sz val="12"/>
        <color theme="1"/>
        <rFont val="Times New Roman"/>
        <family val="1"/>
      </rPr>
      <t>4. Natalia Franco</t>
    </r>
    <r>
      <rPr>
        <sz val="12"/>
        <color theme="1"/>
        <rFont val="Times New Roman"/>
        <family val="1"/>
      </rPr>
      <t xml:space="preserve"> 
Analista de Implementación de Normas de Tesorerías Institucionales
</t>
    </r>
    <r>
      <rPr>
        <b/>
        <sz val="12"/>
        <color theme="1"/>
        <rFont val="Times New Roman"/>
        <family val="1"/>
      </rPr>
      <t xml:space="preserve">5. Yascal Ramírez
</t>
    </r>
    <r>
      <rPr>
        <sz val="12"/>
        <color theme="1"/>
        <rFont val="Times New Roman"/>
        <family val="1"/>
      </rPr>
      <t xml:space="preserve">Analista de Implementación de Normas de Tesorerías Institucionales.
</t>
    </r>
  </si>
  <si>
    <t xml:space="preserve">
Normativas aprobadas por el Tesorero Nacional.</t>
  </si>
  <si>
    <t xml:space="preserve">2.   Realizar encuesta para medir el cumplimiento de las Normativas del Sistema de Tesorería en las Instituciones del Gobierno Central, Descentralizadas, de la Seguridad Social y Empresas Públicas No Financieras en la CUT      </t>
  </si>
  <si>
    <t>Consiste en preparar una encuesta para medir el cumplimiento de las Normativas emitidas por la Tesorería Nacional, con el objetivo de tener un mejor conocimiento de la realidad y ayudar al fortalecimiento en el cumplimiento de las normas.</t>
  </si>
  <si>
    <t>Porcentaje cumplimiento de las normativas por parte de las instituciones seleccionadas a través de muestra.</t>
  </si>
  <si>
    <t>2.1  Evaluar el nivel de cumplimiento de las instituciones respecto a las normativas emitidas por Tesorería Nacional</t>
  </si>
  <si>
    <r>
      <rPr>
        <b/>
        <sz val="11"/>
        <color theme="1"/>
        <rFont val="Times New Roman"/>
        <family val="1"/>
      </rPr>
      <t>1. Noemí Paulino</t>
    </r>
    <r>
      <rPr>
        <sz val="11"/>
        <color theme="1"/>
        <rFont val="Times New Roman"/>
        <family val="1"/>
      </rPr>
      <t xml:space="preserve">
 Enc. División de Implementación de Normas de Tesorerías Institucionales
</t>
    </r>
    <r>
      <rPr>
        <b/>
        <sz val="11"/>
        <color theme="1"/>
        <rFont val="Times New Roman"/>
        <family val="1"/>
      </rPr>
      <t xml:space="preserve">2. Natalia Franco </t>
    </r>
    <r>
      <rPr>
        <sz val="11"/>
        <color theme="1"/>
        <rFont val="Times New Roman"/>
        <family val="1"/>
      </rPr>
      <t xml:space="preserve">
Analista de Implementación de Normas de Tesorerías Institucionales
</t>
    </r>
    <r>
      <rPr>
        <b/>
        <sz val="11"/>
        <color theme="1"/>
        <rFont val="Times New Roman"/>
        <family val="1"/>
      </rPr>
      <t>3. Nancy Romero</t>
    </r>
    <r>
      <rPr>
        <sz val="11"/>
        <color theme="1"/>
        <rFont val="Times New Roman"/>
        <family val="1"/>
      </rPr>
      <t xml:space="preserve">
Analista de Atención a las Tesorerías Institucionales</t>
    </r>
  </si>
  <si>
    <t>Formularios de evaluación completados por institución.</t>
  </si>
  <si>
    <t xml:space="preserve">3. Medir el Nivel de Satisfacción con los servicios prestados por Tesorería Nacional  a las Tesorerías Institucionales. </t>
  </si>
  <si>
    <t>3.2 Evaluar nivel de satisfacción de las instituciones que reciben asistencia</t>
  </si>
  <si>
    <r>
      <rPr>
        <b/>
        <sz val="11"/>
        <color theme="1"/>
        <rFont val="Times New Roman"/>
        <family val="1"/>
      </rPr>
      <t>1. Noemí Paulino</t>
    </r>
    <r>
      <rPr>
        <sz val="11"/>
        <color theme="1"/>
        <rFont val="Times New Roman"/>
        <family val="1"/>
      </rPr>
      <t xml:space="preserve">
Enc. División de Implementación de Normas de Tesorerías Institucionales
</t>
    </r>
    <r>
      <rPr>
        <b/>
        <sz val="11"/>
        <color theme="1"/>
        <rFont val="Times New Roman"/>
        <family val="1"/>
      </rPr>
      <t xml:space="preserve">2. Natalia Franco </t>
    </r>
    <r>
      <rPr>
        <sz val="11"/>
        <color theme="1"/>
        <rFont val="Times New Roman"/>
        <family val="1"/>
      </rPr>
      <t xml:space="preserve">
Analista de Implementación de Normas de Tesorerías Institucionales
</t>
    </r>
    <r>
      <rPr>
        <b/>
        <sz val="11"/>
        <color theme="1"/>
        <rFont val="Times New Roman"/>
        <family val="1"/>
      </rPr>
      <t>3. Yascal Ramírez</t>
    </r>
    <r>
      <rPr>
        <sz val="11"/>
        <color theme="1"/>
        <rFont val="Times New Roman"/>
        <family val="1"/>
      </rPr>
      <t xml:space="preserve">
Analista de Implementación de Normas de Tesorerías Institucionales</t>
    </r>
  </si>
  <si>
    <t xml:space="preserve">Archivos con informaciones compiladas y resultados procesados ' </t>
  </si>
  <si>
    <t xml:space="preserve">3.3  Preparar Informe de Encuesta de Satisfacción de Servicios. </t>
  </si>
  <si>
    <t>Informe de Nivel de Satisfacción validado y firmado por el Director de DNyATI.</t>
  </si>
  <si>
    <t xml:space="preserve">4. Constituir  un Comité Técnico para la evaluación e implementación de la función de rectoría asignada al Tesoro </t>
  </si>
  <si>
    <t>Es el apoyo al Tesorero Nacional  para la coordinación con todos los Directores para lograr realizar esta función.</t>
  </si>
  <si>
    <t>Comité conformado</t>
  </si>
  <si>
    <t>4.1  Propuesta de conformacion del Comite
4.2  Plan de trabajo 2023-2025</t>
  </si>
  <si>
    <t>DNyATI
Áreas misionales</t>
  </si>
  <si>
    <t>Propuesta de comite tecnico
Plan de trabajo elaborado</t>
  </si>
  <si>
    <t xml:space="preserve">5. Elaborar el modelo conceptual para el monitoreo del cumplimiento de las Normativas del Sistema de Tesorería en las Instituciones del Gobierno Central, Descentralizadas, de la Seguridad Social y Empresas Públicas No Financieras en la CUT        </t>
  </si>
  <si>
    <t>Definir la herramienta para evaluar el porcentaje del cumplimiento de las Normativas, con el objetivo de detectar las necesidades de reforzar los conocimientos del Sistema de Tesorería.</t>
  </si>
  <si>
    <t xml:space="preserve">Porcentaje de avance en la elaboración del modelo conceptual </t>
  </si>
  <si>
    <t>5.1 Elaboración del modelo conceptual.
5.2 Seleccionar la herramienta a utilizar.</t>
  </si>
  <si>
    <r>
      <rPr>
        <b/>
        <sz val="11"/>
        <color theme="1"/>
        <rFont val="Times New Roman"/>
        <family val="1"/>
      </rPr>
      <t>1. Noemí Paulino</t>
    </r>
    <r>
      <rPr>
        <sz val="11"/>
        <color theme="1"/>
        <rFont val="Times New Roman"/>
        <family val="1"/>
      </rPr>
      <t xml:space="preserve">
Enc. División de Implementación de Normas de Tesorerías Institucionales
</t>
    </r>
    <r>
      <rPr>
        <b/>
        <sz val="11"/>
        <color theme="1"/>
        <rFont val="Times New Roman"/>
        <family val="1"/>
      </rPr>
      <t xml:space="preserve">2. Natalia Franco 
</t>
    </r>
    <r>
      <rPr>
        <sz val="11"/>
        <color theme="1"/>
        <rFont val="Times New Roman"/>
        <family val="1"/>
      </rPr>
      <t xml:space="preserve">Analista de Implementación de Normas de Tesorerías Institucionales
</t>
    </r>
    <r>
      <rPr>
        <b/>
        <sz val="11"/>
        <color theme="1"/>
        <rFont val="Times New Roman"/>
        <family val="1"/>
      </rPr>
      <t xml:space="preserve">3. Yascal Ramírez
</t>
    </r>
    <r>
      <rPr>
        <sz val="11"/>
        <color theme="1"/>
        <rFont val="Times New Roman"/>
        <family val="1"/>
      </rPr>
      <t>Analista de Implementación de Normas de Tesorerías Institucionales</t>
    </r>
  </si>
  <si>
    <t>Modelo conceptual elaborado
Herramienta seleccionada.</t>
  </si>
  <si>
    <t>3.2 Realizar una actualizacion tecnologica al Sistema de Tesoreria que permita garantizar el ejercito de la rectoria</t>
  </si>
  <si>
    <t>6. Actualizar las Informaciones de las Tesorerías  Institucionales en el Sistema de Atención a las Tesorerías Institucionales (SATI).</t>
  </si>
  <si>
    <t>El Sistema de Atención a las Tesorerías Institucionales (SATI), es una herramienta tecnológica que nos permite tener las informaciones de interés con respecto a las Tesorerías  Institucionales, a fin de poder ofrecerles  el debido seguimiento.</t>
  </si>
  <si>
    <t>Porcentaje  de las informaciones actualizadas y registradas de las instituciones en el sistema.</t>
  </si>
  <si>
    <t>6.1  Actualizar los datos de las Instituciones registradas previamente seleccionado  del Clasificador presupuestario de las Unidades Ejecutoras.</t>
  </si>
  <si>
    <t>100% de las instituciones seleccionadas</t>
  </si>
  <si>
    <t xml:space="preserve">2. Natalia Franco </t>
  </si>
  <si>
    <t>6.2  Realizar el registro las nuevas instituciones en el SATI.</t>
  </si>
  <si>
    <t>75%</t>
  </si>
  <si>
    <t>Analista de Implementación de Normas de Tesorerías Institucionales</t>
  </si>
  <si>
    <t xml:space="preserve">
Reporte de nuevos registros en el SATI.</t>
  </si>
  <si>
    <t>7.  Capacitar las instituciones en el Sistema de Tesorería (Especialización técnica y Entrenamientos).</t>
  </si>
  <si>
    <t>Dar a conocer por medio de las capacitaciones y entrenamientos a las Tesorerías institucionales, el funcionamiento del Sistema de Tesorería, para el buen ejercicio de sus funciones.</t>
  </si>
  <si>
    <t>Porcentaje de las Tesorerías Institucionales  capacitadas en Especialización Técnica y Entrenamientos.</t>
  </si>
  <si>
    <t xml:space="preserve"> 7.4 Impartir capacitaciones acorde a las solicitudes recibidas y el Plan de Capacitación.</t>
  </si>
  <si>
    <t>100% de las capacitaciones realizadas.</t>
  </si>
  <si>
    <t>3. Nancy Romero</t>
  </si>
  <si>
    <t xml:space="preserve"> Correos remitidos y recibidos para la participación en la capacitación y/o Entrenamientos. </t>
  </si>
  <si>
    <t>8. Mantener registro de los trámites de  Gestión de Cuentas del Sector Público No Financiero de acuerdo a la normativa del Sistema de Tesorería.</t>
  </si>
  <si>
    <t xml:space="preserve">Consiste en mantener evidencia  de los trámites en la gestión de cuentas.
</t>
  </si>
  <si>
    <t>Porcentaje de los tramites de Gestión de Cuenta realizados, de acuerdo a las solicitudes recibidas.</t>
  </si>
  <si>
    <t>8.1  Revisar y validar la Documentación recibida para proceder.</t>
  </si>
  <si>
    <r>
      <rPr>
        <b/>
        <sz val="12"/>
        <rFont val="Times New Roman"/>
        <family val="1"/>
      </rPr>
      <t>1.</t>
    </r>
    <r>
      <rPr>
        <sz val="12"/>
        <rFont val="Times New Roman"/>
        <family val="1"/>
      </rPr>
      <t xml:space="preserve">   </t>
    </r>
    <r>
      <rPr>
        <b/>
        <sz val="12"/>
        <rFont val="Times New Roman"/>
        <family val="1"/>
      </rPr>
      <t xml:space="preserve">Cristian Quezada 
</t>
    </r>
    <r>
      <rPr>
        <sz val="12"/>
        <rFont val="Times New Roman"/>
        <family val="1"/>
      </rPr>
      <t xml:space="preserve">Director Normas y Atención a las Tesorerías Institucionales.
</t>
    </r>
    <r>
      <rPr>
        <b/>
        <sz val="12"/>
        <rFont val="Times New Roman"/>
        <family val="1"/>
      </rPr>
      <t>2. Ohelmi de la Cruz</t>
    </r>
    <r>
      <rPr>
        <sz val="12"/>
        <rFont val="Times New Roman"/>
        <family val="1"/>
      </rPr>
      <t xml:space="preserve">
Enc. División de Atención a las Tesorerías Institucionales.
</t>
    </r>
    <r>
      <rPr>
        <b/>
        <sz val="12"/>
        <rFont val="Times New Roman"/>
        <family val="1"/>
      </rPr>
      <t>3.</t>
    </r>
    <r>
      <rPr>
        <sz val="12"/>
        <rFont val="Times New Roman"/>
        <family val="1"/>
      </rPr>
      <t xml:space="preserve"> </t>
    </r>
    <r>
      <rPr>
        <b/>
        <sz val="12"/>
        <rFont val="Times New Roman"/>
        <family val="1"/>
      </rPr>
      <t xml:space="preserve">Anyelina Ramirez
</t>
    </r>
    <r>
      <rPr>
        <sz val="12"/>
        <rFont val="Times New Roman"/>
        <family val="1"/>
      </rPr>
      <t xml:space="preserve">Analista de Tesorerías Institucionales. 
</t>
    </r>
    <r>
      <rPr>
        <b/>
        <sz val="12"/>
        <rFont val="Times New Roman"/>
        <family val="1"/>
      </rPr>
      <t>4. Nancy Romero</t>
    </r>
    <r>
      <rPr>
        <sz val="12"/>
        <rFont val="Times New Roman"/>
        <family val="1"/>
      </rPr>
      <t xml:space="preserve"> 
Analista de Atención a las Tesorerías Institucionales.
</t>
    </r>
    <r>
      <rPr>
        <b/>
        <sz val="12"/>
        <rFont val="Times New Roman"/>
        <family val="1"/>
      </rPr>
      <t>5. Milerka Suero-</t>
    </r>
    <r>
      <rPr>
        <sz val="12"/>
        <rFont val="Times New Roman"/>
        <family val="1"/>
      </rPr>
      <t xml:space="preserve">
Secretaria
</t>
    </r>
    <r>
      <rPr>
        <b/>
        <sz val="12"/>
        <rFont val="Times New Roman"/>
        <family val="1"/>
      </rPr>
      <t>6.</t>
    </r>
    <r>
      <rPr>
        <sz val="12"/>
        <rFont val="Times New Roman"/>
        <family val="1"/>
      </rPr>
      <t xml:space="preserve"> </t>
    </r>
    <r>
      <rPr>
        <b/>
        <sz val="12"/>
        <rFont val="Times New Roman"/>
        <family val="1"/>
      </rPr>
      <t>Wandys Doñé</t>
    </r>
    <r>
      <rPr>
        <sz val="12"/>
        <rFont val="Times New Roman"/>
        <family val="1"/>
      </rPr>
      <t xml:space="preserve"> 
Analista de Atención a las Tesorerías Institucionales.
</t>
    </r>
    <r>
      <rPr>
        <b/>
        <sz val="12"/>
        <rFont val="Times New Roman"/>
        <family val="1"/>
      </rPr>
      <t xml:space="preserve">7. Yascal Ramírez
</t>
    </r>
    <r>
      <rPr>
        <sz val="12"/>
        <rFont val="Times New Roman"/>
        <family val="1"/>
      </rPr>
      <t xml:space="preserve">Analista de Implementación de Normas de Tesorerías Institucionales.
</t>
    </r>
  </si>
  <si>
    <t xml:space="preserve">Expedientes escaneados.
</t>
  </si>
  <si>
    <t>8.2 Elaborar y revisar comunicación de Autorización a la firma del Tesorero Nacional.</t>
  </si>
  <si>
    <t>100% de lo validado</t>
  </si>
  <si>
    <t xml:space="preserve">8.3  Registrar en la matriz correspondiente y  Escanear el expediente firmado por el Tesorero Nacional. </t>
  </si>
  <si>
    <t xml:space="preserve">100% de las comunicaciones realizadas </t>
  </si>
  <si>
    <t>8.4 Proporcionar orientación sobre documentación requerida, seguimiento de estatus y suministrar números de oficios para rastreabilidad de la solicitud en la entidad bancaria.</t>
  </si>
  <si>
    <t>Archivo de reportes diarios de las gestiones de cuentas</t>
  </si>
  <si>
    <t>1.2 Administrar el Sistema de la Cuenta Unica del Tesoro</t>
  </si>
  <si>
    <t xml:space="preserve">8.5 Llevar estadísticas mensuales de los trámites de Gestión de Cuentas. </t>
  </si>
  <si>
    <r>
      <t xml:space="preserve">2. Natalia Franco 
</t>
    </r>
    <r>
      <rPr>
        <sz val="12"/>
        <rFont val="Times New Roman"/>
        <family val="1"/>
      </rPr>
      <t>Analista de Implementación de Normas de Tesorerías Institucionales</t>
    </r>
  </si>
  <si>
    <t xml:space="preserve">Matriz de estadísticas Gestión de Cuentas </t>
  </si>
  <si>
    <t>9. Ofrecer  Asistencias técnicas a las Tesorerías Institucionales: vía correos electrónicos y llamadas telefónicas.</t>
  </si>
  <si>
    <t>Recibir las solicitudes telefónicas o  por correo electrónico, para analizarlas y dar respuesta a los usuarios de manera oportuna.</t>
  </si>
  <si>
    <t>Porcentaje de asistencia técnica ofrecida a las Tesorerías Institucionales</t>
  </si>
  <si>
    <t>9.1 Recibir solicitud de asistencia por  llamada o por correo, analizar y redireccionar de ser necesario.</t>
  </si>
  <si>
    <r>
      <rPr>
        <b/>
        <sz val="12"/>
        <rFont val="Times New Roman"/>
        <family val="1"/>
      </rPr>
      <t>1. Ohelmi de la Cruz</t>
    </r>
    <r>
      <rPr>
        <sz val="12"/>
        <rFont val="Times New Roman"/>
        <family val="1"/>
      </rPr>
      <t xml:space="preserve">
Enc. División de Atención a las Tesorerías Institucionales.
</t>
    </r>
    <r>
      <rPr>
        <b/>
        <sz val="12"/>
        <rFont val="Times New Roman"/>
        <family val="1"/>
      </rPr>
      <t xml:space="preserve">2. Anyelina Ramírez
</t>
    </r>
    <r>
      <rPr>
        <sz val="12"/>
        <rFont val="Times New Roman"/>
        <family val="1"/>
      </rPr>
      <t xml:space="preserve">Analista de Tesorerías Institucionales. 
</t>
    </r>
    <r>
      <rPr>
        <b/>
        <sz val="12"/>
        <rFont val="Times New Roman"/>
        <family val="1"/>
      </rPr>
      <t xml:space="preserve">3. Arleny Pagán
</t>
    </r>
    <r>
      <rPr>
        <sz val="12"/>
        <rFont val="Times New Roman"/>
        <family val="1"/>
      </rPr>
      <t xml:space="preserve">Analista de Tesorerías Institucionales. 
</t>
    </r>
    <r>
      <rPr>
        <b/>
        <sz val="12"/>
        <rFont val="Times New Roman"/>
        <family val="1"/>
      </rPr>
      <t xml:space="preserve">4. Wandys Doñé
</t>
    </r>
    <r>
      <rPr>
        <sz val="12"/>
        <rFont val="Times New Roman"/>
        <family val="1"/>
      </rPr>
      <t xml:space="preserve"> Analista de Atención a las Tesorerías Institucionales.
</t>
    </r>
    <r>
      <rPr>
        <b/>
        <sz val="12"/>
        <rFont val="Times New Roman"/>
        <family val="1"/>
      </rPr>
      <t xml:space="preserve">5.  Yascal Ramírez
</t>
    </r>
    <r>
      <rPr>
        <sz val="12"/>
        <rFont val="Times New Roman"/>
        <family val="1"/>
      </rPr>
      <t>Analista de Implementación de Normas de Tesorerías Institucionales</t>
    </r>
  </si>
  <si>
    <t xml:space="preserve">Correos recibidos. </t>
  </si>
  <si>
    <t>9.2 Ofrecer respuesta al usuario y registrar la  Asistencia en el SATI.</t>
  </si>
  <si>
    <t xml:space="preserve">
 Reporte de Asistencia Técnica generado en el Sistema de Atención a Tesorerías Institucionales (SATI)</t>
  </si>
  <si>
    <t>10. Preparar y remitir a las entidades que captan recursos directos, los estados de cuentas y movimiento financiero en libro.</t>
  </si>
  <si>
    <t>8.1 Preparar y remitir diariamente de acuerdo al listado establecido los estados de cuentas colectoras y movimiento financiero en libro de los recursos de captación directa.</t>
  </si>
  <si>
    <t>Porcentaje de remisiones establecidas diarias y mensuales.</t>
  </si>
  <si>
    <t>10.1 Preparar y remitir diariamente de acuerdo al listado establecido los estados de cuentas colectoras y  de disponibilidad de los recursos de captación directa.</t>
  </si>
  <si>
    <r>
      <rPr>
        <b/>
        <sz val="12"/>
        <rFont val="Times New Roman"/>
        <family val="1"/>
      </rPr>
      <t>1.</t>
    </r>
    <r>
      <rPr>
        <sz val="12"/>
        <rFont val="Times New Roman"/>
        <family val="1"/>
      </rPr>
      <t xml:space="preserve"> </t>
    </r>
    <r>
      <rPr>
        <b/>
        <sz val="12"/>
        <rFont val="Times New Roman"/>
        <family val="1"/>
      </rPr>
      <t>Ohelmi de la Cruz</t>
    </r>
    <r>
      <rPr>
        <sz val="12"/>
        <rFont val="Times New Roman"/>
        <family val="1"/>
      </rPr>
      <t xml:space="preserve">
Enc. División de Atención a las Tesorerías Institucionales.
</t>
    </r>
    <r>
      <rPr>
        <b/>
        <sz val="12"/>
        <rFont val="Times New Roman"/>
        <family val="1"/>
      </rPr>
      <t xml:space="preserve">2. Wandys Doñé 
</t>
    </r>
    <r>
      <rPr>
        <sz val="12"/>
        <rFont val="Times New Roman"/>
        <family val="1"/>
      </rPr>
      <t xml:space="preserve">Analista de Atención a las Tesorerías Institucionales.
</t>
    </r>
    <r>
      <rPr>
        <b/>
        <sz val="12"/>
        <rFont val="Times New Roman"/>
        <family val="1"/>
      </rPr>
      <t xml:space="preserve">3. Yascal Ramírez
</t>
    </r>
    <r>
      <rPr>
        <sz val="12"/>
        <rFont val="Times New Roman"/>
        <family val="1"/>
      </rPr>
      <t>Analista de Implementación de Normas de Tesorerías Institucionales.</t>
    </r>
  </si>
  <si>
    <t xml:space="preserve">Matriz de Estado de Cuentas Diarias
Correos remitidos de Estados de cuentas colectoras y movimiento financiero en libros diario. </t>
  </si>
  <si>
    <t>11. Gestionar la Incorporación de nuevos proyectos UEPEX</t>
  </si>
  <si>
    <t>Dar asistencia y asesoría en el proceso de apertura de cuenta hasta la puesta en ejecución del Proyecto.</t>
  </si>
  <si>
    <t>Porcentaje de asistencia y asesoría al proceso de incorporación a UEPEX</t>
  </si>
  <si>
    <t>11.1  Indicar a las instituciones los requerimientos establecidos para la Incorporación a UEPEX.</t>
  </si>
  <si>
    <r>
      <rPr>
        <b/>
        <sz val="12"/>
        <rFont val="Times New Roman"/>
        <family val="1"/>
      </rPr>
      <t>1. Ohelmi de la Cruz</t>
    </r>
    <r>
      <rPr>
        <sz val="12"/>
        <rFont val="Times New Roman"/>
        <family val="1"/>
      </rPr>
      <t xml:space="preserve">
Enc. División de Atención a las Tesorerías Institucionales.
</t>
    </r>
    <r>
      <rPr>
        <b/>
        <sz val="12"/>
        <rFont val="Times New Roman"/>
        <family val="1"/>
      </rPr>
      <t xml:space="preserve">2. Wandys Doñé 
</t>
    </r>
    <r>
      <rPr>
        <sz val="12"/>
        <rFont val="Times New Roman"/>
        <family val="1"/>
      </rPr>
      <t>Analista de Atención a las Tesorerías Institucionales.</t>
    </r>
  </si>
  <si>
    <t xml:space="preserve">
Reporte SATI.
</t>
  </si>
  <si>
    <t>11.2 Remitir al Banco Central la solicitud de apertura de cuenta.</t>
  </si>
  <si>
    <t>11.3  Solicitar la creación de la estructura para el funcionamiento de las  UEPEXs.</t>
  </si>
  <si>
    <t>11.4  Comunicar a las instituciones  que pueden ejecutar en UEPEX.</t>
  </si>
  <si>
    <t>12. Incorporar  las instituciones faltantes del SPNF a la CUT</t>
  </si>
  <si>
    <t>Consiste en incluir  las instituciones del SPNF  pendientes por ingresar a la CUT</t>
  </si>
  <si>
    <t>Incorporar el 96.2% de la instituciones del SPNF</t>
  </si>
  <si>
    <t>12.1 Configurar la estructura de la Institución en el Sistema de Tesorería.</t>
  </si>
  <si>
    <t>96</t>
  </si>
  <si>
    <r>
      <rPr>
        <b/>
        <sz val="12"/>
        <rFont val="Times New Roman"/>
        <family val="1"/>
      </rPr>
      <t>1. Ohelmi de la Cruz</t>
    </r>
    <r>
      <rPr>
        <sz val="12"/>
        <rFont val="Times New Roman"/>
        <family val="1"/>
      </rPr>
      <t xml:space="preserve">
Enc. División de Atención a las Tesorerías Institucionales.
</t>
    </r>
    <r>
      <rPr>
        <b/>
        <sz val="12"/>
        <rFont val="Times New Roman"/>
        <family val="1"/>
      </rPr>
      <t xml:space="preserve">2. Arleny Pagán
</t>
    </r>
    <r>
      <rPr>
        <sz val="12"/>
        <rFont val="Times New Roman"/>
        <family val="1"/>
      </rPr>
      <t xml:space="preserve">Analista de Tesorerías Institucionales. 
</t>
    </r>
  </si>
  <si>
    <t xml:space="preserve"> Correos electrónicos.
 Reportes del SIGEF
 Captura de Pantalla de  los reportes</t>
  </si>
  <si>
    <t>12.2 Entrenar las Tesorerías Institucionales en el Sistema de Tesorería.</t>
  </si>
  <si>
    <r>
      <rPr>
        <b/>
        <sz val="12"/>
        <color theme="1"/>
        <rFont val="Times New Roman"/>
        <family val="1"/>
      </rPr>
      <t>1. Noemí Paulino</t>
    </r>
    <r>
      <rPr>
        <sz val="12"/>
        <color theme="1"/>
        <rFont val="Times New Roman"/>
        <family val="1"/>
      </rPr>
      <t xml:space="preserve">
Enc. División de Implementación de Normas de Tesorerías Institucionales
</t>
    </r>
    <r>
      <rPr>
        <b/>
        <sz val="12"/>
        <color theme="1"/>
        <rFont val="Times New Roman"/>
        <family val="1"/>
      </rPr>
      <t xml:space="preserve">2.  Arleny Pagán
</t>
    </r>
    <r>
      <rPr>
        <sz val="12"/>
        <color theme="1"/>
        <rFont val="Times New Roman"/>
        <family val="1"/>
      </rPr>
      <t xml:space="preserve">Analista de Tesorerías Institucionales.
</t>
    </r>
    <r>
      <rPr>
        <b/>
        <sz val="12"/>
        <color theme="1"/>
        <rFont val="Times New Roman"/>
        <family val="1"/>
      </rPr>
      <t xml:space="preserve">3. Yascal Ramírez
</t>
    </r>
    <r>
      <rPr>
        <sz val="12"/>
        <color theme="1"/>
        <rFont val="Times New Roman"/>
        <family val="1"/>
      </rPr>
      <t>Analista de Implementación de Normas de Tesorerías Institucionales.</t>
    </r>
  </si>
  <si>
    <t>Correos de convocatorias.
Listados de Asistencia y fotos de los entramientos.</t>
  </si>
  <si>
    <t xml:space="preserve">4.  Fortalecimiento institucional del Tesoro basado en una cultura de excelencia y mejoramiento continuo. </t>
  </si>
  <si>
    <t>4.2 Promover la mejora continua de los procesos internos</t>
  </si>
  <si>
    <t>1. Medición Satisfacción de los servicios Internos de la TN</t>
  </si>
  <si>
    <t>Se refiere a la aplicación del Sondeo general sobre satisfacción de los servicios internos que ofrecen las áreas transversales, permitiendo una valoración de la percepción de los colaboradores en cuanto a la eficiencia en los servicios que ofrecen dichas áreas.</t>
  </si>
  <si>
    <t>Índice de satisfacción de los servicios internos ofrecidos por las áreas transversales. 
Cálculo: 
Promedio de Satisfacción general de las encuestas</t>
  </si>
  <si>
    <t>1.1 Medir la satisfacción de los servicios internos de la División de Comunicaciones.</t>
  </si>
  <si>
    <t>04/07/2022</t>
  </si>
  <si>
    <t>Yaina Contrerasl 
Felix Sánchez</t>
  </si>
  <si>
    <t xml:space="preserve"> Encuesta diseñada.
 Reportes del Sistema sobre la aplicación de la encuesta.
 Informe de resultados a partir de la aplicación de la encuesta
Informe de resultados a partir de la aplicación de la encuesta aprobado.
 Plan de Acción de Mejoras.
Correo Electrónico sobre la publicación de los resultados de la encuesta
 Reporte de Seguimiento al Plan de Acción de Mejoras.</t>
  </si>
  <si>
    <t>1.2 Medir la satisfacción de los servicios internos del Departamento de Tecnología de la Información.</t>
  </si>
  <si>
    <t>08/08/2022</t>
  </si>
  <si>
    <t>1.3 Medir la satisfacción de los servicios internos de la Dirección Administrativa Financiera
Mayordomia y Transportación
Sección de Mantenimiento
Sección de Gestión Documental</t>
  </si>
  <si>
    <t xml:space="preserve">
07/11/2022</t>
  </si>
  <si>
    <t xml:space="preserve">
31/12/2022</t>
  </si>
  <si>
    <t>2. Medición del Clima Institucional de la TN.</t>
  </si>
  <si>
    <t>Consiste en dar poyo al Departamento de Recursos Humanos en la Elaboración del Instrumento para la medición del Clima Institucional y en la elaboración de los planes de acción correspondientes de acuerdo a los hallazgos</t>
  </si>
  <si>
    <t>Índice de Clima Institucional</t>
  </si>
  <si>
    <t>2.1 Definir con el Departamento de Recursos Humanos la elaboración del Instrumento de Medición</t>
  </si>
  <si>
    <t>15/12/2022</t>
  </si>
  <si>
    <t xml:space="preserve">Patricia Del Castillo
Claudio Hernandez 
Yaina Contreras </t>
  </si>
  <si>
    <t>Plan metodológico para diseño y aplicación de encuesta elaborado.
 Encuesta diseñada.</t>
  </si>
  <si>
    <t>2.2 Ejecutar encuesta de medición de clima</t>
  </si>
  <si>
    <t>no aplica porque esta actividad la asumio RRHH</t>
  </si>
  <si>
    <t>Reportes del Sistema sobre la aplicación de la encuesta.</t>
  </si>
  <si>
    <t xml:space="preserve">2.3 Elaborar del Informe de Resultados </t>
  </si>
  <si>
    <t xml:space="preserve"> Informe de resultados a partir de la aplicación de la encuesta</t>
  </si>
  <si>
    <t xml:space="preserve">2.4. Confeccionar plan de acción de mejora de acuerdo a los hallazgos </t>
  </si>
  <si>
    <t xml:space="preserve"> Informe de resultados a partir de la aplicación de la encuesta aprobado.</t>
  </si>
  <si>
    <t>2.5. Remitir resultados con el fin de mantener el indicador SISMAP</t>
  </si>
  <si>
    <t>Correo Electrónico sobre la publicación de los resultados de la encuesta</t>
  </si>
  <si>
    <t>3. Postular al Premio Nacional a la Calidad</t>
  </si>
  <si>
    <t>Consiste en la actualización de la autoevaluación CAF haciendo de ella una metodología que permita el mejoramiento de la gestión de calidad institucional e identifique a través del autodiagnóstico los puntos fuertes y las áreas de mejoras con el fin de realizar una postulación al premio Nacional a la Calidad</t>
  </si>
  <si>
    <t>Premio Nacional a la Calidad</t>
  </si>
  <si>
    <t>Medalla de Oro</t>
  </si>
  <si>
    <t>01/05/2022</t>
  </si>
  <si>
    <t>01/10/2022</t>
  </si>
  <si>
    <t>Patricia Del Castillo
Claudio Hernandez 
Ramon Báez
Noemí German  
Licelot Abreu 
Julio Fernandez 
Luis Bernal 
Yaina Contreras 
Felix Sánchez</t>
  </si>
  <si>
    <t>Actualización de Autodiagnóstico CAF 2021-2022</t>
  </si>
  <si>
    <t>Autodiagnóstico y  Plan de Acción de Mejora CAF 2021-2022 ajustados.
Acuse de recibo de la remisión al MAP.</t>
  </si>
  <si>
    <t xml:space="preserve">3.3  Elaborar la Memoria de Postulación </t>
  </si>
  <si>
    <t>Memoria de Postulación</t>
  </si>
  <si>
    <t>3.4 Cargar evidencias en plataforma Ministerio Administración Pública</t>
  </si>
  <si>
    <t>Capturas de pantalla del proceso en línea</t>
  </si>
  <si>
    <t xml:space="preserve">4. Implementación de las Normas Básicas de Control Interno </t>
  </si>
  <si>
    <t>Se refiere al seguimiento oportuno y eficiente del Sistema Nacional de Control Interno de acuerdo a lo dictado por la Contraloría General de la República , a fin de mejorar de forma continua la gestión de los controles en la institución.</t>
  </si>
  <si>
    <t>Calificación Otorgada por CGR</t>
  </si>
  <si>
    <t>4.1  Implementar las Normas Básicas de Control Interno (NOBACI) en la TN.</t>
  </si>
  <si>
    <t>1/1/2022</t>
  </si>
  <si>
    <t>20/12/2022</t>
  </si>
  <si>
    <t xml:space="preserve">Claudio Hernandez 
Yaina Contreras </t>
  </si>
  <si>
    <t xml:space="preserve">Nuevo Plan de Acción de Implementación NOBACI elaborado.
Print Screen de la carga de evidencias en el Sistema NOBACI.
Autodiagnóstico NOBACI </t>
  </si>
  <si>
    <t>4.2  Evaluar el nivel de cumplimiento de las Normas Básicas de Control Interno con corte al 31/12/2022.</t>
  </si>
  <si>
    <t>5. Automatización y Mejora de Procesos</t>
  </si>
  <si>
    <t>Consiste en la integración del proceso con las funciones que se llevan a cabo por área organizacional, permitiendo una visión sistemática de todos los productos y las actividades de la Institución, así como la digitalización documental, a fin de agilizar la búsqueda y consulta de la información.</t>
  </si>
  <si>
    <t>% de documentación trabajada según programado (DNyATI, DAD, DPyEF, DAFO y DACyRF)</t>
  </si>
  <si>
    <t>5.2 Revisar y actualizar los procesos y documentación concernientes a:
Rectoría del Sistema de Tesorería.</t>
  </si>
  <si>
    <t>6 documentos por áreas</t>
  </si>
  <si>
    <t>Claudio Hernandez</t>
  </si>
  <si>
    <t>Registro de participantes, correo para validar nivel de avance</t>
  </si>
  <si>
    <t>5.3 Revisar y actualizar los procesos y documentación concernientes a:
Gestión de Pagos</t>
  </si>
  <si>
    <t>8- Formular el Plan Operativo Anual 2023</t>
  </si>
  <si>
    <t>Se refiere a la coordinacion del proceso de formulacion de los planes operativos anuales de la TN, en el cual se concretizan los objetivos establecidos en el PEI y las demás operaciones del área, expresando como los productos y actividades que cada área ejecutará en el periodo de un año.</t>
  </si>
  <si>
    <t>POA elaborado</t>
  </si>
  <si>
    <t xml:space="preserve">8.1 Realizar la actualización de los instrumentos/criterios generales del proceso de formulación POA y coordinar la logística de los talleres. </t>
  </si>
  <si>
    <t>12 unidades organizacionales</t>
  </si>
  <si>
    <t>Patricia Del Castillo 
Wendy Tavarez
Luis Bernal</t>
  </si>
  <si>
    <t>Borrador de metodología para Formulación POA 2022 elaborado.
Metodología POA 2022 y Procedimiento de Costeo de las Iniciativas del POA actualizados.
Registro de Participantes y/o correos.
Borrador consolidado del Plan Operativo Anual 2023</t>
  </si>
  <si>
    <t>8.2 Comunicar la apertura del proceso y realizar distintos encuentros con las áreas, para la socialización de los lineamientos e instrumentos a ser utilizados.</t>
  </si>
  <si>
    <t xml:space="preserve">8.3 Brindar asistencia técnica durante el proceso de formulación y validar la consistencia de los planes con la planificación estratégica, funciones de cada área y los indicadores del SCI. </t>
  </si>
  <si>
    <t>8.4 Revisar los POA preliminares y remisión a los directivos para la validación de los planes de sus respectivas áreas.</t>
  </si>
  <si>
    <t>8.5 Socialización de la planificación operativa institucional con la MAE y los actores asociados, consolidación del documento y publicación en el portal web institucional.</t>
  </si>
  <si>
    <t xml:space="preserve">9. Realizar el monitoreo al Plan Operativo Anual 2022 </t>
  </si>
  <si>
    <t>Cantidad de informe elaborado</t>
  </si>
  <si>
    <t>9.1 Elaborar las matrices de POA trimestrales de las diferentes áreas y colocarlas en las carpetas correspondientes</t>
  </si>
  <si>
    <t xml:space="preserve">Patricia Del Castillo 
Wendy Tavarez                 Luis Bernal
</t>
  </si>
  <si>
    <t>Matriz de monitoreo trimestral por área
Matriz unificadas para ser cargadas en el portal de transparencia</t>
  </si>
  <si>
    <t>9.2 Realizar el seguimiento oportuno a las áreas para el llenado de las matrices de monitoreo del POA.</t>
  </si>
  <si>
    <t>9.3 Realizar el consolidado de los POA al final del trimestre para remitir a la OAI</t>
  </si>
  <si>
    <t>10. Realizar el Monitoreo y la   Evaluación del  Estratégico Institucional 2022-2025</t>
  </si>
  <si>
    <t xml:space="preserve">Hace referencia al proceso de evaluación y actualización anual del Plan Estratégico Institucional vigente, a través del cual se monitorea el avance de los objetivos establecidos, los cuales sirven de insumo para la toma de decisiones. </t>
  </si>
  <si>
    <t>10.1  Remitir a las unidades organizativas, la solicitud de evaluación y/o actualización de sus metas institucionales, así como  la herramienta a ser utilizada en el proceso.</t>
  </si>
  <si>
    <t>Patricia Del Castillo 
Wendy Tavarez 
Felix Sánchez</t>
  </si>
  <si>
    <t>Informe de avance del PEI 2022-2025</t>
  </si>
  <si>
    <t>10.2 Revisar las matrices recibidas y validar las actualizaciones solicitadas, retroalimentando al área con las observaciones identificadas.</t>
  </si>
  <si>
    <t>10.3 Elaborar Informe sobre  el nivel de cumplimiento del PEI 2022-2025  y publicarlo en el portal web de la institución</t>
  </si>
  <si>
    <t>11. Elaborar y dar seguimiento al Plan Anual de Compras y Contrataciones en colaboración con la DAF</t>
  </si>
  <si>
    <t>Es el proceso de identificación de requerimientos que realizan las áreas para cumplir con sus compromisos institucionales, de acuerdo a la producción definida. Además, incluye el proceso de seguimiento trimestral de las compras realizadas en el periodo.</t>
  </si>
  <si>
    <t>Plan de compra Institucional</t>
  </si>
  <si>
    <t>11.1 Coordinar y definir con el Div. de Compras, los lineamientos e instrumentos para el levantamiento de la información.</t>
  </si>
  <si>
    <t xml:space="preserve">Plantilla para elaboración de PACC
Platilla completada con las informaciones remitidas por las áreas. </t>
  </si>
  <si>
    <t>11.2 Remitir la solicitud de identificación de requerimientos (bienes y servicios) y brindar asistencia a las áreas en el llenado de la plantilla e identificación de insumos.</t>
  </si>
  <si>
    <t>11.3 Clasificar y consolidar los insumos identificados por las áreas, para su posterior remisión a las áreas involucradas (DTIC, DRRHH, DA)</t>
  </si>
  <si>
    <t>11.4 Remitir a la DAF para la codificación y  asignación de precios y gestión de la aprobación del documento por la MAE.</t>
  </si>
  <si>
    <t>11.5 Seguimiento y ajuste a la ejecución del PACC 2022</t>
  </si>
  <si>
    <t>12. Formular la Estructura Programática</t>
  </si>
  <si>
    <t>Hace referencia al proceso de identificación de requerimientos que realizan las áreas para cumplir con sus compromisos institucionales, de acuerdo a la producción definida. Además, incluye el proceso de seguimiento trimestral de las compras realizadas en el periodo.</t>
  </si>
  <si>
    <t>Estructura programática formulada y/o revisada</t>
  </si>
  <si>
    <t>12.1 Coordinar con la Dirección Financiera el proceso de revisión de la estructura programática, acorde con los criterios establecidos por los órganos rectores (MH y DIGEPRES).</t>
  </si>
  <si>
    <t>30/11/2022</t>
  </si>
  <si>
    <t>Patricia Del Castillo 
Wendy tavarez                   Luis Bernal</t>
  </si>
  <si>
    <t>Matriz de Levantamiento.
Borrador del  Diagnóstico de Requerimientos Institucionales 2023
Borrador de Propuesta del Presupuesto.
'Propuesta de Presupuesto Institucional 2023.</t>
  </si>
  <si>
    <t>12.2 Remitir la solicitud de información a las áreas misionales y brindar asistencia en la identificación de su producción física terminal.</t>
  </si>
  <si>
    <t>12.3 Validar producción e indicadores con las áreas sustantivas, y consensuar con  la Dirección Financiera los elementos programáticos a ser incorporados.</t>
  </si>
  <si>
    <t>12.4 Socializar el documento con la MAE y los directivos, para fines de aprobación para su remisión a la DIGEPRES.</t>
  </si>
  <si>
    <t xml:space="preserve">13. Elaborar el Informe Semestral y Anual de Rendición de Cuenta </t>
  </si>
  <si>
    <t>Consiste en la elaboración del documento que recopila los logros semestrales y anuales de los objetivos institucionales, de acuerdo a los lineamientos determinados por el MINPRE.</t>
  </si>
  <si>
    <t>Informes elaborados</t>
  </si>
  <si>
    <t>13.1 Preparar los esquemas para la solicitud de la información a las áreas, de acuerdo a los lineamientos remitidos por el MINPRE.</t>
  </si>
  <si>
    <t>Patricia Del Castillo
Claudio Hernandez</t>
  </si>
  <si>
    <t xml:space="preserve">Borrador de Memoria de Rendición de Cuenta </t>
  </si>
  <si>
    <t>13.2 Seguimiento y asistencia técnica a las distintas áreas en la elaboración del documento.</t>
  </si>
  <si>
    <t>13.3 Análisis, depuración y compilación de los insumos recibidos y consolidación del documento preliminar.</t>
  </si>
  <si>
    <t xml:space="preserve">13.4 Gestionar la validación de la MAE, carga de la memoria/informe al SAMI/MINPRE y publicación en el portal web. </t>
  </si>
  <si>
    <t>1.  Programación de caja efectiva 
2.  Gestión de Caja Activa
3. Innovación tecnológica y continuidad de las operaciones</t>
  </si>
  <si>
    <t>Linea
 Base</t>
  </si>
  <si>
    <t>1.1 Eficientizar la programación de caja para identificar los descalces y excedentes temporales</t>
  </si>
  <si>
    <t>1.Implementación  del Rediseño de la Programación de Caja.</t>
  </si>
  <si>
    <t>Es  un esquerma de previsión de los flujos que efectivamente impactan la caja.  Basados en las tres variables fundamentales de la politica fiscal ingresos, gastos y financiamiento.</t>
  </si>
  <si>
    <t>Nivel de avance de la implementacion del rediseño de la programación de caja</t>
  </si>
  <si>
    <t>45%</t>
  </si>
  <si>
    <t>100 %</t>
  </si>
  <si>
    <t>15/08/022</t>
  </si>
  <si>
    <t>DPYEF ®
DIGES  (I)</t>
  </si>
  <si>
    <t>Listado de ajustes y especificaciones  identificadas.</t>
  </si>
  <si>
    <t>2. Evaluación de la dispersión entre la ejecución de la programación trimestral caja y la programación anual .</t>
  </si>
  <si>
    <t>Análisis comparativo de lo programado vs lo ejecutado para determinar las desviaciones  correspondientes.</t>
  </si>
  <si>
    <t>PES 
5%</t>
  </si>
  <si>
    <t>2.1 Evaluar el comportamiento de los  ingresos percibidos  vs los ingresos estimados.</t>
  </si>
  <si>
    <t>DPYEF ®</t>
  </si>
  <si>
    <t xml:space="preserve">Matrices de Programación </t>
  </si>
  <si>
    <t>2.2 Evaluar el comportamiento de los gastos ejecutados vs la   programación anual de caja.</t>
  </si>
  <si>
    <t>2.3 Evaluar la ejecución del servicio de la deuda  en función de la programación remitida por la Direccion General de Crédito Público.</t>
  </si>
  <si>
    <t>2.4 Evaluar la ejecución de las fuentes de financiamiento en funcion de la programación remitida por la Dirección General de Crédito Público.</t>
  </si>
  <si>
    <t>1.2 Administrar el Sistema de la Cuenta Única del Tesoro</t>
  </si>
  <si>
    <t>3. Registro de la programación de la fase 1 de la CUT.</t>
  </si>
  <si>
    <t>Es una compilación de las programaciones remitidas por las Instituciones de Fase 1.</t>
  </si>
  <si>
    <t>Procesar el 100% de las programacions recibidas.</t>
  </si>
  <si>
    <t>3.1 Recibir las programaciones de ingresos y gastos de las Tesorerías Institucionales de la Fase I.</t>
  </si>
  <si>
    <t xml:space="preserve">DPyEF (R)
Tesorerias Institucionales (I)
</t>
  </si>
  <si>
    <t>Métrica de  Registro</t>
  </si>
  <si>
    <t>3.2 Revisar la consistencia de las programaciones (Disponibilidad Inicial + ingresos mayor o igual a los gastos programados).</t>
  </si>
  <si>
    <t>3.3 Registrar las programaciones de ingresos y gastos de las Tesorerías Institucionales de la Fase I.</t>
  </si>
  <si>
    <t>3.4 Actualizar  métrica de los resultados obtenidos de los registros de la Fase I.</t>
  </si>
  <si>
    <t>3.5 Elaborar el Informe</t>
  </si>
  <si>
    <t>Informes de Ingresos de Captación directa elaborados.
Correos remitiendo  informes.</t>
  </si>
  <si>
    <t>5. Automatización de la  determinación de la necesidad de cuota de pago de UEPEX.</t>
  </si>
  <si>
    <t>Desarrollar una funcionalidad dentro del módulo de Gestión de cuota  de pago del SIGEF que permita evaluar y asignar de manera automática la cuota de pago de  UEPEX.</t>
  </si>
  <si>
    <t>Porcentaje de cuotas de pago de  UEPEX  asignadas.</t>
  </si>
  <si>
    <t>5.1 Llevar a cabo revisión y adecuación de la definición del funcionamiento  de los parámetros que intervienen en la asignación  de cuota  de pago dentro del SIGEF.</t>
  </si>
  <si>
    <t>100</t>
  </si>
  <si>
    <t>La DIGES no contempló este  proyecto  en su POA</t>
  </si>
  <si>
    <t>DPYEF
UEPEX
DIGES
Rita A. Polanco</t>
  </si>
  <si>
    <t>Definición funcional del aplicativo con los parámetros requeridos.</t>
  </si>
  <si>
    <t>5.2 Desarrollar  la funcionalidad  Informática para la Automatización de la Cuota de Pago de  UEPEX.</t>
  </si>
  <si>
    <t xml:space="preserve">Validar en el aplicativo que están los requerimientos necesarios. </t>
  </si>
  <si>
    <t>5.3 Pruebas en el SIGEF de los nuevos requerimientos.</t>
  </si>
  <si>
    <t>Reportes de resultado de Pruebas/validación</t>
  </si>
  <si>
    <t>5.4 Poner en  funcionamiento la funcionalidad informática desarrollada de  automatización de las cuotas de pagos  de UEPEX en el SIGEF.</t>
  </si>
  <si>
    <r>
      <rPr>
        <b/>
        <sz val="12"/>
        <rFont val="Times New Roman"/>
        <family val="1"/>
      </rPr>
      <t xml:space="preserve"> </t>
    </r>
    <r>
      <rPr>
        <sz val="12"/>
        <rFont val="Times New Roman"/>
        <family val="1"/>
      </rPr>
      <t>Funcionalidad de Cuota de Pagos para UEPEX  automatizada dentro del SIGEF.</t>
    </r>
  </si>
  <si>
    <t xml:space="preserve"> 1.4 Aprobar e implementar  la Política de Riesgos Financiero </t>
  </si>
  <si>
    <t>6. Evaluación y seguimiento de la política y criterios de riesgos financieros de Tesorería Nacional.</t>
  </si>
  <si>
    <t>Se busca identificar cambios que pueden impactar significativamente la institución, así como medir el grado de exposición de los riesgos incluyendo la toma de decisiones encaminada a su administración y control.</t>
  </si>
  <si>
    <t>Cantidad de informes Trimestral</t>
  </si>
  <si>
    <t>6.1 Monitorear el comportamiento de las distintas variables financieras establecidas en la política de Riesgos de TN.</t>
  </si>
  <si>
    <t xml:space="preserve"> 31/12/2022</t>
  </si>
  <si>
    <t>DPYEF
Jesús M. Ramírez</t>
  </si>
  <si>
    <t>Informes de evaluación de Riesgos Financieros elaborados.
Correos remitiendo  informes.</t>
  </si>
  <si>
    <t>6.2 Análisis y valoración de los hallazgos</t>
  </si>
  <si>
    <t>6.3 Elaboración de informe.</t>
  </si>
  <si>
    <t>2.1.    Optimizar la liquidez de caja</t>
  </si>
  <si>
    <t>7. Ejecución del plan de acción del comité de Caja Institucional.</t>
  </si>
  <si>
    <t>Puesta en marcha del plan de acción  diseñado.</t>
  </si>
  <si>
    <t>Porcentaje de ejecucion del plan de accion</t>
  </si>
  <si>
    <t xml:space="preserve">7.1 Revisar el plan acción del comité de caja  y realizar lo propuesto. </t>
  </si>
  <si>
    <t>Jesús M. Ramírez</t>
  </si>
  <si>
    <t xml:space="preserve">'Reportes  / Matriz de la Ejecución del Plan </t>
  </si>
  <si>
    <t>7.2 Dar seguimiento  realizar  los ajustes que sean necesarios.</t>
  </si>
  <si>
    <t>8. Elaboración del Informe de Monitor Financiero.</t>
  </si>
  <si>
    <t xml:space="preserve">Es un documento que  muestra el comportamiento de los indices  del mercado financiero, local e internacional  tomando en cuenta las condiciones del mercado, tasa de cambio y tasa de interés diario,  que inciden en las operaciones  de  la  Tesorería Nacional. </t>
  </si>
  <si>
    <t>Cantidad de informes diarios</t>
  </si>
  <si>
    <t>8.1  Extraer del Banco Central e Instituciones Financieros  la Tasa de Cambio, Tasa de Interés y Noticias de que impacten estas variables</t>
  </si>
  <si>
    <t>252</t>
  </si>
  <si>
    <t xml:space="preserve"> Informes de Monitor Financiero elaborados.
 Correos remitiendo  informes.</t>
  </si>
  <si>
    <t>8.2.Elaborar el Informe Monitor Financiero.</t>
  </si>
  <si>
    <t xml:space="preserve">9. Elaboración de las proyecciones de ingresos de captación directa </t>
  </si>
  <si>
    <t>Proyeccion de ingresos a partir de datos del libro banco extraidos mediante la aplicacion BI/DAX.</t>
  </si>
  <si>
    <t>Cantidad de  proyección  de ingresos  al inicio del año</t>
  </si>
  <si>
    <t>9.1 Extraer ejecución historica del Sigef.</t>
  </si>
  <si>
    <t xml:space="preserve"> Proyección de Ingresos  elaborada.
Correos remitiendo  Proyección.</t>
  </si>
  <si>
    <t>9.2 Determinar índice de comportamientos o tendencias.</t>
  </si>
  <si>
    <t>Cantidad de  proyección de ingresos  trimestralmente</t>
  </si>
  <si>
    <t>9.3  Aplicar índices a la base seleccionada.</t>
  </si>
  <si>
    <t>10. Asignación de cuotas de pago.</t>
  </si>
  <si>
    <t>Es un proceso mediante el cual en el SIGEF  se asigna el monto  requerido  por cada subcuenta/institución para honrar los compromisos devengados.</t>
  </si>
  <si>
    <t xml:space="preserve">10.1 Gestionar  en el  SIGEF las necesidades cuotas de pago  requeridos, de acuerdo a las fechas y los parametros establecidos. </t>
  </si>
  <si>
    <t>DPYEF</t>
  </si>
  <si>
    <r>
      <rPr>
        <b/>
        <sz val="11"/>
        <rFont val="Times New Roman"/>
        <family val="1"/>
      </rPr>
      <t xml:space="preserve"> </t>
    </r>
    <r>
      <rPr>
        <sz val="11"/>
        <rFont val="Times New Roman"/>
        <family val="1"/>
      </rPr>
      <t>Informe de</t>
    </r>
    <r>
      <rPr>
        <b/>
        <sz val="11"/>
        <rFont val="Times New Roman"/>
        <family val="1"/>
      </rPr>
      <t xml:space="preserve"> </t>
    </r>
    <r>
      <rPr>
        <sz val="11"/>
        <rFont val="Times New Roman"/>
        <family val="1"/>
      </rPr>
      <t>Cuota de Pago Asignada
Correo remitido el Informe de Cuota de Pago Asignada</t>
    </r>
  </si>
  <si>
    <t>10.2 Revizar  las informaciones obtenidas e identificar los montos que deben ser elimados por falta de disponibilidad u otra situación existente.</t>
  </si>
  <si>
    <t>10.3 Asignar cuotas de pago diaria en función del análisis realizado.</t>
  </si>
  <si>
    <t>10.4  Elaborar reporte de Cuotas de Pago No Asignadas.</t>
  </si>
  <si>
    <t>10.5 Elaborar Informe de Cuota de Pago</t>
  </si>
  <si>
    <t xml:space="preserve">11. Elaboración y seguimiento  de la programación anual de caja en consonancia con la programación financiera  y las metas fiscales definidas. </t>
  </si>
  <si>
    <t>Conjunto de matrices y gráficos que presentan distintos escenarios de programación.</t>
  </si>
  <si>
    <t xml:space="preserve">Cantidad de reportes diarios </t>
  </si>
  <si>
    <t>Primer escenario del Programa Anual de Caja elaborado.</t>
  </si>
  <si>
    <t>11.3 Elaborar el Flujo de caja.</t>
  </si>
  <si>
    <t xml:space="preserve"> Flujo de caja elaborado.</t>
  </si>
  <si>
    <t>11.4  Presentar  resultado de caja, disponiblidad inicial, disponibilidad total, resultado operacional y saldo neto.</t>
  </si>
  <si>
    <t xml:space="preserve"> Matriz de Seguimiento de riesgos fiscales actualizada.</t>
  </si>
  <si>
    <t>11.5 Seguimiento de los riesgos fiscales</t>
  </si>
  <si>
    <t>12. Implementar el Modelo  del Tesoro basado en riesgos</t>
  </si>
  <si>
    <t>Modelo  del Tesoro basado en riesgos</t>
  </si>
  <si>
    <t>Porcentaje de avance en la  implementación del Modelo  del Tesoro basado en riesgos</t>
  </si>
  <si>
    <t>12.1 Definir Modelo del Tesoro</t>
  </si>
  <si>
    <t>DPYEF 
Áreas de la institución
Jesús M. Ramírez</t>
  </si>
  <si>
    <t>Borrador del Modelo</t>
  </si>
  <si>
    <t>12.2 Aplicar el modelo</t>
  </si>
  <si>
    <t>13. Elaboración de los informes  periodicos de la Situación financiera del Tesoro.</t>
  </si>
  <si>
    <t>Análisis del comportamiento de las  variables:  Ingresos, gastos y financiamiento, donde se evalúa lo proyectado vs lo ejecutado y su impacto en la caja.</t>
  </si>
  <si>
    <t>Cantidad de informes  semanales</t>
  </si>
  <si>
    <t>13.1. Generar reportes de cuotas de compromisos, trimestral y mensual, aprobada.</t>
  </si>
  <si>
    <t>52</t>
  </si>
  <si>
    <t>Informes de Situación Financiera elaborados.
 Correos remitiendo  informes.</t>
  </si>
  <si>
    <t>13.2 Generar reportes de gastos ejecutados.</t>
  </si>
  <si>
    <t>Cantidad de informes mensuales</t>
  </si>
  <si>
    <t>13.3 Evaluar el comportamiento de los  ingresos percibidos  vs los ingresos estimados.</t>
  </si>
  <si>
    <t>13.4 Evaluar el comportamiento de los gastos ejecutados vs la cuota de compromiso aprobada.</t>
  </si>
  <si>
    <t>13.5 Elaborar  el  Informe de Situacion Financiera del Tesoro.</t>
  </si>
  <si>
    <t xml:space="preserve"> 4. Fortalecimiento institucional del Tesoro basado en una cultura de excelencia y mejoramiento continuo. </t>
  </si>
  <si>
    <t>4.1.  Fortalecer la gestión del talento humano implementando planes, programas y beneficios competitivos que garantice la excelencia</t>
  </si>
  <si>
    <t>1. Reforzar capacitaciones al personal de la TN.</t>
  </si>
  <si>
    <t>Levantamiento de necesidades de Personal.</t>
  </si>
  <si>
    <t>Cantidad de personal capacitado según lo planificado.</t>
  </si>
  <si>
    <t xml:space="preserve">1.1. Identificar y analizar las necesidades de
capacitación para personal . 
1.2.  Elaborar el Plan de Capacitación.
1.3. Implementar el Plan de Capacitación. 
1.4 Capacitar personal  </t>
  </si>
  <si>
    <t>70%</t>
  </si>
  <si>
    <t>85%</t>
  </si>
  <si>
    <t>capacitaciones realizadas e inducciones efectuadas</t>
  </si>
  <si>
    <t xml:space="preserve">1/1/2022
(cortes trimestrales)
</t>
  </si>
  <si>
    <t xml:space="preserve">31/12/2022
(cortes trimestrales)
</t>
  </si>
  <si>
    <t>1. Amelia Johnson
Enc. Reclutamiento
2. Luz Morillo</t>
  </si>
  <si>
    <t xml:space="preserve">Plan de capacitación aprobado
Correos/ comunicaciones solicitando capacitaciones al proveedor correspondiente
</t>
  </si>
  <si>
    <t>2. Evaluar el Personal en su desempeño.</t>
  </si>
  <si>
    <t xml:space="preserve">Elaboración y evaluación de los Acuerdos de Desempeño por Resultados 2022 </t>
  </si>
  <si>
    <t>Cantidad del personal correspondiente a evaluar</t>
  </si>
  <si>
    <t xml:space="preserve">2.1 Consolidar los acuerdos
Seguimiento a los acuerdos
2.2 Desarrollar charlas inductivas de proceso de
evaluación del desempeño. </t>
  </si>
  <si>
    <t>evaluaciones efectuadas a la totalidad del personal</t>
  </si>
  <si>
    <t>01/1/20/22</t>
  </si>
  <si>
    <t>1. Amelia Johnson
Enc. Reclutamiento
2. Chris del Rosario</t>
  </si>
  <si>
    <t xml:space="preserve">Correos remitidos a los Directores y formularios de evaluaciones realizados
</t>
  </si>
  <si>
    <t>Plan de mejora ejecutado de acuerdo a los resultado obtenidos</t>
  </si>
  <si>
    <t>3.1 Realizar el cuestionario
Recibir el plan de mejora
Implementar el plan de mejora</t>
  </si>
  <si>
    <t>el plan de mejorsa se implementara en el primer trimestre del 2023</t>
  </si>
  <si>
    <t xml:space="preserve">1/10/2022
(cortes trimestrales)
</t>
  </si>
  <si>
    <t>1. Lucy Feliz
Enc. RRHH
2.Gleny Pimentel
3. Luz Morillo</t>
  </si>
  <si>
    <t>Plan de acción y reportes de avances</t>
  </si>
  <si>
    <t>3. Implementar el Plan de Mejora relativo a Resultados de Encuesta Medición de:
.  Satisfacción de los Servidores de TN con los Servicios de RRHH
. Clima Organizacional.</t>
  </si>
  <si>
    <t>Aplicar las mejoras identificadas en los resultados de la encuesta de Clima Organizacional y satisfacción de los Servicios de TN 
Aplicar las mejoras identificadas en los resultados de la encuesta de Clima Organizacional y satisfacción de los Servicios de TN</t>
  </si>
  <si>
    <t>3.2 Definir con el Departamento de Recursos Humanos la elaboración del Instrumento de Medición</t>
  </si>
  <si>
    <t>sra efectuado  a partir de enero 2023</t>
  </si>
  <si>
    <t>3.3 Ejecutar encuesta de medición de clima</t>
  </si>
  <si>
    <t xml:space="preserve">3.4 Elaborar del Informe de Resultados </t>
  </si>
  <si>
    <t xml:space="preserve">3.5 . Confeccionar plan de acción de mejora de acuerdo a los hallazgos </t>
  </si>
  <si>
    <t>3.6. Remitir resultados con el fin de mantener el indicador SISMAP</t>
  </si>
  <si>
    <t>4. Generar los pagos del personal correspondientes a nómina y beneficios.</t>
  </si>
  <si>
    <t>Mantener actualizado el sistema de registro y control en la base de datos para completar el ciclo de pago de nómina en la TN</t>
  </si>
  <si>
    <t xml:space="preserve">Sistemas actualizados </t>
  </si>
  <si>
    <t xml:space="preserve">4.1 Actualización de la base de datos de los colaboradores de la organización. </t>
  </si>
  <si>
    <t>datos actualizados</t>
  </si>
  <si>
    <t xml:space="preserve">1/01/2022
(cortes mensuales)
</t>
  </si>
  <si>
    <t xml:space="preserve">31/12/2022
(cortes mensuales)
</t>
  </si>
  <si>
    <t>1. Gleny Pimentel
Enc. Nomina
2. Raymond Ramirez</t>
  </si>
  <si>
    <t>Base de datos actualizadas</t>
  </si>
  <si>
    <t>Reportes de descuentos y reportes de nominas mensuales</t>
  </si>
  <si>
    <t>4.2 Preparar las nóminas de la organización, aplicando los descuentos correspondientes.</t>
  </si>
  <si>
    <t xml:space="preserve">nominas pagadas con descuentos aplicados </t>
  </si>
  <si>
    <t xml:space="preserve">1/1/2022
(cortes mensuales)
</t>
  </si>
  <si>
    <t>Nominas actualizadas</t>
  </si>
  <si>
    <t>Cambios realizados y reporte de nomina actualizados</t>
  </si>
  <si>
    <t>4.3 Preparar las nóminas de Compensaciones y beneficios</t>
  </si>
  <si>
    <t xml:space="preserve">compensaciones y beneficios realizados </t>
  </si>
  <si>
    <t>Nominas de compensación y beneficios generadas</t>
  </si>
  <si>
    <t>5. Gestionar el Sistema de Salud y Seguridad Ocupacional.</t>
  </si>
  <si>
    <t>Apoyar las áreas en charlas, asesorías, seminarios y talleres</t>
  </si>
  <si>
    <t>Cantidad de personal capacitado en salud y seguridad ocupacional</t>
  </si>
  <si>
    <t>5.1 Preparar capacitaciones al personal de nuevo ingreso
5.2 Incluir el personal de nuevo ingreso en las diferentes brigadas</t>
  </si>
  <si>
    <t>50%</t>
  </si>
  <si>
    <t>personal capacitado, diplomado de seguridad ocupacional realizado</t>
  </si>
  <si>
    <t>1. Luz Morillo</t>
  </si>
  <si>
    <t>Listados de asistencias a capacitaciones, fotos y correos</t>
  </si>
  <si>
    <t>6. Implementar la Estructura Organizacional</t>
  </si>
  <si>
    <t>Adecuar la Estructura Organizacional de acuerdo a los nuevos lineamientos para el fortalecimiento Institucional</t>
  </si>
  <si>
    <t>Estructura organizacional implementada de acuerdo a las modificaciones realizadas</t>
  </si>
  <si>
    <t xml:space="preserve">
6.1 Implementación de la estructura, definiendo los nuevos cargos disponibles
6.2 Adecuación de espacio físico 
</t>
  </si>
  <si>
    <t xml:space="preserve">la modificacion de la estructura fisica fue reenviada para el 2023, asi como los nuevos cargos creados </t>
  </si>
  <si>
    <t>1. Lucy Feliz
Enc. RRHH
2. Amelia Johnson
Enc. Reclutamiento
3. Gleny Pimentel
Enc. Nomina</t>
  </si>
  <si>
    <t>Comunicación de solicitud de aprobación de estructura.
Comunicación de solicitud de adecuación de espacio físico</t>
  </si>
  <si>
    <t>7. Desarrollar el Manual
de Cargos y Perfiles de Competencias</t>
  </si>
  <si>
    <t>Robustecer y rediseñar el Manual de Cargos, conforme los nuevos lineamientos de la Resolución que aprueba la Estructura.</t>
  </si>
  <si>
    <t>100% de implementación sobre los nuevos lineamientos</t>
  </si>
  <si>
    <t xml:space="preserve">7.1Actualizar matriz de cargos vacantes
7.2 Actualizar manual de cargos
7.3 Actualizar Matriz de escala salarial
</t>
  </si>
  <si>
    <t xml:space="preserve">manueal de cargos actualizado </t>
  </si>
  <si>
    <t xml:space="preserve">1. Amelia Johnson
Enc. Reclutamiento
2. Luz Morillo
</t>
  </si>
  <si>
    <t>Matriz de cargos actualizada.
Manual de cargos actualizado.
Matriz de escala salaria  actualizada.</t>
  </si>
  <si>
    <t>8. Reclutar y  seleccionar el personal acorde al perfil del puesto.</t>
  </si>
  <si>
    <t>Realizar reclutamiento de personal, de acuerdo al perfil del cargo</t>
  </si>
  <si>
    <t>100% del personal  que cumplen con los requisitos</t>
  </si>
  <si>
    <t>8.1 Identificar las necesidades de plazas.
8.2 Realizar el proceso de reclutamiento de personal. 
8.3 Aplicar las pruebas correspondientes. 
8.4 Seleccionar perfiles y ejecutar designaciones. 
8.5 Asignación de Roles para Accesos, permisos y Sistema Perimetral a Empleados de la TN.
8.6 Realizar el proceso de carnetización.</t>
  </si>
  <si>
    <t xml:space="preserve">personal nuevo identificado, iducido y roles asignados </t>
  </si>
  <si>
    <t>1. Amelia Johnson
Enc. Reclutamiento
2. Omayra Sanchez</t>
  </si>
  <si>
    <r>
      <t xml:space="preserve">Plan de Dotación de Personal del 2021 Aprobado. </t>
    </r>
    <r>
      <rPr>
        <b/>
        <sz val="12"/>
        <color theme="1"/>
        <rFont val="Times New Roman"/>
        <family val="1"/>
      </rPr>
      <t xml:space="preserve">
</t>
    </r>
    <r>
      <rPr>
        <sz val="12"/>
        <color theme="1"/>
        <rFont val="Times New Roman"/>
        <family val="1"/>
      </rPr>
      <t xml:space="preserve">Evidencias de la Ejecución:
- Base de Concursos realizados. 
-Acciones de Personal completadas.
Registro de Elegible de los Concursos realizados según el Plan.
Reportes de Ejecución del Plan definido para el periodo. </t>
    </r>
  </si>
  <si>
    <t xml:space="preserve">3.1 Garantizar la sistematización y uso de las TICS en los procesos de la Tesorería </t>
  </si>
  <si>
    <t>1. Certificar la TN en las Normas de Tecnología de la Información y la Comunicación (NORTIC: A7)</t>
  </si>
  <si>
    <t>Se refiere al proceso de elaboración e implementación de políticas internas de la DTIC y la gestión de normas externas de los recursos tecnológicos, con el objetivo de estandarizar los procesos y plataformas utilizados en la institución.</t>
  </si>
  <si>
    <t>% de la normativa TIC aplicadas y socializadas en la Institución.</t>
  </si>
  <si>
    <r>
      <t xml:space="preserve">1.1.1 Realizar un autodiagnóstico previo  a implementación de Normativas </t>
    </r>
    <r>
      <rPr>
        <b/>
        <sz val="12"/>
        <color rgb="FF000000"/>
        <rFont val="Times New Roman"/>
        <family val="1"/>
      </rPr>
      <t>A7.</t>
    </r>
  </si>
  <si>
    <t>Fabio Durán</t>
  </si>
  <si>
    <t>Planillas/checklists provistos por la OPTIC aplicables debidamente llenadas.</t>
  </si>
  <si>
    <t>1.1.2 Elaborar Informe de resultado, incluyendo Plan de Acción.</t>
  </si>
  <si>
    <t>Informe de resultados elaborado.</t>
  </si>
  <si>
    <t>1.1.3 Implementar mejoras definidas en Informe de Resultado.</t>
  </si>
  <si>
    <t>Evidencias sobre cumplimiento de Plan de Acción definido en Informe de Resultado.</t>
  </si>
  <si>
    <t>1.1.4 Coordinar con la OPTIC las   evaluaciones para la NORTIC A7.</t>
  </si>
  <si>
    <t>Correos de comunicación para la coordinación de las evaluaciones con la OPTIC.</t>
  </si>
  <si>
    <t>1.1.5 Realizar los ajustes que surjan en la evaluación.</t>
  </si>
  <si>
    <t>Evidencias sobre los ajustes realizados</t>
  </si>
  <si>
    <t>1.1.6 Solicitar la insignia de la certificación y publicarla.</t>
  </si>
  <si>
    <t>Comunicaciones solicitando la insignia de la NORTIC A7.</t>
  </si>
  <si>
    <t xml:space="preserve">3.2. Realizar una actualización tecnológica al Sistema de Tesorería que permita garantizar el ejercicio de la rectoría </t>
  </si>
  <si>
    <t>3. Realizar la programación de caja de las Tesorerías Institucionales en SATI</t>
  </si>
  <si>
    <t xml:space="preserve">Consiste en un módulo del Sistema SATI para la gestión de la programación de caja de las Tesorerías Institucionales. </t>
  </si>
  <si>
    <t>Porcentaje de avance del SATI para la programación de caja de las Tesorerías Institucionales</t>
  </si>
  <si>
    <t xml:space="preserve">3.1 Socialización con la DPyEF y la DNYATI para identificar los elementos que componen la Programación Financiera, y como aplicarlos en SATI.
</t>
  </si>
  <si>
    <t>Enriquillo Veras 
Francis García</t>
  </si>
  <si>
    <t>Documentación de los acuerdos  con otros órganos rectores y del modulo de Programación Financiera en  SATI</t>
  </si>
  <si>
    <t>3.2 Establecimiento de acuerdos con otros órganos rectores para fines de integrar información oportuna a dicho sistema.</t>
  </si>
  <si>
    <t>3.3 Desarrollar módulo de Programación Financiera en SATI basado en los levantamientos realizados.</t>
  </si>
  <si>
    <t>3.4 Implementación del módulo de Programación Financiera.</t>
  </si>
  <si>
    <t>4. Automatizar los procesos del Sistema de Tesorería</t>
  </si>
  <si>
    <t>Cantidad de procesos automatizados</t>
  </si>
  <si>
    <t>4.1 Desarrollo del portal de servicios/APP Móvil de la Tesorería Nacional</t>
  </si>
  <si>
    <t>Enriquillo Veras
Francis García</t>
  </si>
  <si>
    <t>Inventario de procesos a sistematizar
Informe de los procesos automatizados</t>
  </si>
  <si>
    <t>5. Realizar la interoperabilidad entre los sistemas informáticos para propiciar mayor fluidez, fiabilidad y consistencia de la información</t>
  </si>
  <si>
    <t>Conectar los sistemas informáticos para propiciar mayor fluidez, fiabilidad y consistencia de la información</t>
  </si>
  <si>
    <t>Cantidad de sistemas informáticos interoperando</t>
  </si>
  <si>
    <t>5.1 Implementación de sistema de validación biométrica con JCE para entrega de cheques programas FASE y PA' TI.</t>
  </si>
  <si>
    <t>0%</t>
  </si>
  <si>
    <t>30/09/202</t>
  </si>
  <si>
    <t>Informes y/o captures de los sistemas informáticos interoperando</t>
  </si>
  <si>
    <t>6. Realizar la automatización de los procesos internos de la Tesorería Nacional.</t>
  </si>
  <si>
    <t xml:space="preserve">Consiste en la automatización de los procesos internos de la TN </t>
  </si>
  <si>
    <t>6.1 Implementación de SharePoint.</t>
  </si>
  <si>
    <t>Francis García
Enriquillo Veras
Fabio Durán</t>
  </si>
  <si>
    <t>Estructura Biblioteca Virtual Migrada a SharePoint
Informes y/o captures de los procesos internos automatizados
correo de disponibilidad del sistema
Sistema implementado
Informe de flujos indeitificados</t>
  </si>
  <si>
    <t>7.  Elaborar, implementar y gestionar el plan de continuidad de las operaciones</t>
  </si>
  <si>
    <t>Consiste en la elaboración e implementación de un plan relacionado con la continuidad de la operaciones Tecnológicas de la institución</t>
  </si>
  <si>
    <t>Porcentaje de avance del plan de continuidad de las operaciones</t>
  </si>
  <si>
    <t>7.1 Elaborar el plan de continuidad de las operaciones.</t>
  </si>
  <si>
    <t>Fabio Durán
Guido Diaz
Francis García</t>
  </si>
  <si>
    <t xml:space="preserve">Documentos sobre el plan de continuidad de las operaciones </t>
  </si>
  <si>
    <t>7.2 Implementación del plan.</t>
  </si>
  <si>
    <t>7.3 Implementación de plataforma de contingencia basado en MS-Azure.</t>
  </si>
  <si>
    <t>8. Mejorar las operaciones de TI en la institución</t>
  </si>
  <si>
    <t>Consiste en una serie de mejoras relacionadas a las operaciones Tecnológicas de la institución</t>
  </si>
  <si>
    <t>Cantidad de mejoras tecnológicas implementadas</t>
  </si>
  <si>
    <t>8.1 Implementación de nuevo modelo de infraestructura tecnológica.</t>
  </si>
  <si>
    <t>Francis García
Fabio Durán
Guido Diaz</t>
  </si>
  <si>
    <t xml:space="preserve">Informe del nuevo modelo de infraestructura tecnológica 
Documentos actualizados sobre la infraestructura tecnológica </t>
  </si>
  <si>
    <t>8.2 Documentación actualizada de la infraestructura tecnológica (Diagrama topológico y listado de equipos)</t>
  </si>
  <si>
    <t>8.3 Mantenimiento preventivo  informático semestral.</t>
  </si>
  <si>
    <t>8.4 Cambio de equipos por obsolescencia.</t>
  </si>
  <si>
    <t>Oficina de Acceso a la Información</t>
  </si>
  <si>
    <t>Plan Estratégico Institucional</t>
  </si>
  <si>
    <t>4. Fortalecimiento institucional del Tesoro basado en una cultura de excelencia y mejoramiento continuo.</t>
  </si>
  <si>
    <t>Indicador
 del producto</t>
  </si>
  <si>
    <t>4.2 Reforzar el funcionamiento institucional</t>
  </si>
  <si>
    <t xml:space="preserve">1. Gestionar oportunamente los requerimientos de información del ciudadano </t>
  </si>
  <si>
    <t>Consiste en dar respuesta a los requerimientos realizados por el ciudadano a través de las diferentes vías entre las que se encuentran: correo electrónico, Portal Único de Solicitud de Acceso a la Información Pública (SAIP) de manera personal entre otros</t>
  </si>
  <si>
    <t>% de informaciones respondidas dentro de un plazo de 15 días</t>
  </si>
  <si>
    <t>1.1 Enviar al área correspondiente, la solicitud de información recibida mediante comunicación y/ o correo electrónico</t>
  </si>
  <si>
    <t>OAI</t>
  </si>
  <si>
    <t>Correo electrónico de la solicitud de información y correo con la respuesta, matriz de control de solicitudes</t>
  </si>
  <si>
    <t>1.2 Dar seguimiento de la solicitud de información, al departamento donde fue enviada.</t>
  </si>
  <si>
    <t>Todas las áreas</t>
  </si>
  <si>
    <t>1.3 Dar respuesta final al ciudadano oportuna y satisfactoriamente</t>
  </si>
  <si>
    <t>2. Actualizar el Sub Portal de Transparencia Institucional</t>
  </si>
  <si>
    <t>Consiste en mantener actualizado el Portal de  Transparencia acorde a lo establecido por la DIGEIG.</t>
  </si>
  <si>
    <t>Número de actualizaciones 
realizadas, según Ley 200-04</t>
  </si>
  <si>
    <t>2.1 Solicitar información a las áreas para ser colgadas en el Portal de Transparencia de la TN</t>
  </si>
  <si>
    <t>Correo electrónico, informe de actualización</t>
  </si>
  <si>
    <t>2.2 Dar seguimiento a las áreas para el suministro de las informaciones.</t>
  </si>
  <si>
    <t>2.3 Actualizar el Portal de Transparencia.</t>
  </si>
  <si>
    <t>3. Generar y socializar Reporte de Evaluación de Sub Portales de Transparencia Gubernamental, socializado</t>
  </si>
  <si>
    <t>Consiste en dar a conocer las evaluaciones mensuales realizadas por la DIGEIG sobre el portal de transparencia de la TN</t>
  </si>
  <si>
    <t>Reportes de evaluación de sub portales de transparencia gubernamental socializados.</t>
  </si>
  <si>
    <t>3.1 Dar seguimiento a la evaluación de la OAI_x0002_de la TN, emitida por la DIGEIG.</t>
  </si>
  <si>
    <t>Correo remitiendo a la máxima autoridad en los casos necesarios.</t>
  </si>
  <si>
    <t>3.2 Identificar las fortalezas, debilidades, oportunidades de mejora y recomendaciones de la evaluación</t>
  </si>
  <si>
    <t>3.3Divulgar los resultados de evaluación de la TN con sus Directivos</t>
  </si>
  <si>
    <t>OAI/Todas las áreas</t>
  </si>
  <si>
    <t>4. Gestionar y procesar las denuncias, quejas, reclamaciones y sugerencias recibidas a través del sistema 311</t>
  </si>
  <si>
    <t>Porcentaje de informaciones recibidas a través del sistema 311 procesadas</t>
  </si>
  <si>
    <t>4.1 Recepción de solicitudes mediante el sistema 311</t>
  </si>
  <si>
    <t>Captura de pantalla de la respuesta disponible en la plataforma, correo interno</t>
  </si>
  <si>
    <t>4.2 Realizar una investigación sobre la denuncia, queja o reclamación recibida, en el área que corresponde</t>
  </si>
  <si>
    <t>4.3 Dar respuesta al ciudadano, una vez concluyan las averiguaciones</t>
  </si>
  <si>
    <t>85 %</t>
  </si>
  <si>
    <t>Patricia del Castillo                                                                                                                       Encargada de Planificacion y Desarrollo</t>
  </si>
  <si>
    <t>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</si>
</sst>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quot;RD$&quot;* #,##0.00_);_(&quot;RD$&quot;* \(#,##0.00\);_(&quot;RD$&quot;* &quot;-&quot;??_);_(@_)"/>
    <numFmt numFmtId="165" formatCode="_(* #,##0.00_);_(* \(#,##0.00\);_(* &quot;-&quot;??_);_(@_)"/>
    <numFmt numFmtId="166" formatCode="_-* #,##0.00\ _€_-;\-* #,##0.00\ _€_-;_-* &quot;-&quot;??\ _€_-;_-@_-"/>
    <numFmt numFmtId="167" formatCode="[$-1C0A]d&quot; de &quot;mmmm&quot; de &quot;yyyy;@"/>
    <numFmt numFmtId="168" formatCode="_(* #,##0_);_(* \(#,##0\);_(* &quot;-&quot;??_);_(@_)"/>
    <numFmt numFmtId="169" formatCode="#,##0;[Red]#,##0"/>
    <numFmt numFmtId="170" formatCode="dd/mm/yyyy;@"/>
  </numFmts>
  <fonts count="75"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b/>
      <sz val="11"/>
      <name val="Times New Roman"/>
      <family val="1"/>
    </font>
    <font>
      <sz val="11"/>
      <color indexed="8"/>
      <name val="Calibri"/>
      <family val="2"/>
    </font>
    <font>
      <b/>
      <sz val="9"/>
      <name val="Times New Roman"/>
      <family val="1"/>
    </font>
    <font>
      <sz val="9"/>
      <name val="Times New Roman"/>
      <family val="1"/>
    </font>
    <font>
      <sz val="11"/>
      <color theme="1"/>
      <name val="Times New Roman"/>
      <family val="1"/>
    </font>
    <font>
      <b/>
      <sz val="11"/>
      <color theme="0"/>
      <name val="Times New Roman"/>
      <family val="1"/>
    </font>
    <font>
      <b/>
      <sz val="10"/>
      <color theme="1"/>
      <name val="Times New Roman"/>
      <family val="1"/>
    </font>
    <font>
      <b/>
      <sz val="14"/>
      <color theme="0"/>
      <name val="Times New Roman"/>
      <family val="1"/>
    </font>
    <font>
      <sz val="9"/>
      <color theme="1"/>
      <name val="Times New Roman"/>
      <family val="1"/>
    </font>
    <font>
      <sz val="11"/>
      <color rgb="FF9C0006"/>
      <name val="Calibri"/>
      <family val="2"/>
      <scheme val="minor"/>
    </font>
    <font>
      <sz val="10"/>
      <name val="Times New Roman"/>
      <family val="1"/>
    </font>
    <font>
      <b/>
      <sz val="10"/>
      <name val="Times New Roman"/>
      <family val="1"/>
    </font>
    <font>
      <b/>
      <sz val="20"/>
      <name val="Times New Roman"/>
      <family val="1"/>
    </font>
    <font>
      <b/>
      <sz val="16"/>
      <name val="Times New Roman"/>
      <family val="1"/>
    </font>
    <font>
      <b/>
      <sz val="13"/>
      <name val="Times New Roman"/>
      <family val="1"/>
    </font>
    <font>
      <sz val="10"/>
      <name val="Arial"/>
      <family val="2"/>
    </font>
    <font>
      <b/>
      <sz val="11"/>
      <color theme="1"/>
      <name val="Calibri"/>
      <family val="2"/>
      <scheme val="minor"/>
    </font>
    <font>
      <b/>
      <sz val="16"/>
      <color theme="0"/>
      <name val="Calibri"/>
      <family val="2"/>
      <scheme val="minor"/>
    </font>
    <font>
      <b/>
      <sz val="12"/>
      <color theme="0"/>
      <name val="Calibri"/>
      <family val="2"/>
      <scheme val="minor"/>
    </font>
    <font>
      <i/>
      <sz val="9"/>
      <color theme="1"/>
      <name val="Calibri"/>
      <family val="2"/>
      <scheme val="minor"/>
    </font>
    <font>
      <sz val="10"/>
      <color theme="1"/>
      <name val="Calibri"/>
      <family val="2"/>
      <scheme val="minor"/>
    </font>
    <font>
      <b/>
      <i/>
      <sz val="11"/>
      <color theme="1"/>
      <name val="Calibri"/>
      <family val="2"/>
      <scheme val="minor"/>
    </font>
    <font>
      <i/>
      <sz val="11"/>
      <color theme="1"/>
      <name val="Calibri"/>
      <family val="2"/>
      <scheme val="minor"/>
    </font>
    <font>
      <b/>
      <sz val="10"/>
      <name val="Arial"/>
      <family val="2"/>
    </font>
    <font>
      <b/>
      <sz val="9"/>
      <color theme="1"/>
      <name val="Calibri"/>
      <family val="2"/>
      <scheme val="minor"/>
    </font>
    <font>
      <b/>
      <sz val="11"/>
      <color theme="1"/>
      <name val="Times New Roman"/>
      <family val="1"/>
    </font>
    <font>
      <sz val="9"/>
      <color rgb="FF000000"/>
      <name val="Times New Roman"/>
      <family val="1"/>
    </font>
    <font>
      <b/>
      <sz val="9"/>
      <color rgb="FF000000"/>
      <name val="Times New Roman"/>
      <family val="1"/>
    </font>
    <font>
      <sz val="9"/>
      <name val="Arial"/>
      <family val="2"/>
    </font>
    <font>
      <sz val="12"/>
      <color theme="1"/>
      <name val="Times New Roman"/>
      <family val="1"/>
    </font>
    <font>
      <b/>
      <sz val="12"/>
      <color theme="1"/>
      <name val="Times New Roman"/>
      <family val="1"/>
    </font>
    <font>
      <sz val="12"/>
      <name val="Arial"/>
      <family val="2"/>
    </font>
    <font>
      <b/>
      <sz val="12"/>
      <name val="Times New Roman"/>
      <family val="1"/>
    </font>
    <font>
      <b/>
      <sz val="11"/>
      <color rgb="FFFF0000"/>
      <name val="Times New Roman"/>
      <family val="1"/>
    </font>
    <font>
      <sz val="10"/>
      <name val="Arial"/>
      <family val="2"/>
    </font>
    <font>
      <b/>
      <sz val="14"/>
      <color theme="1"/>
      <name val="Times New Roman"/>
      <family val="1"/>
    </font>
    <font>
      <b/>
      <sz val="11"/>
      <color rgb="FF002060"/>
      <name val="Times New Roman"/>
      <family val="1"/>
    </font>
    <font>
      <b/>
      <sz val="11"/>
      <color rgb="FFFFFFFF"/>
      <name val="Times New Roman"/>
      <family val="1"/>
    </font>
    <font>
      <sz val="11"/>
      <color rgb="FF002060"/>
      <name val="Times New Roman"/>
      <family val="1"/>
    </font>
    <font>
      <sz val="11"/>
      <color rgb="FFFFFFFF"/>
      <name val="Times New Roman"/>
      <family val="1"/>
    </font>
    <font>
      <sz val="11"/>
      <color theme="4" tint="-0.499984740745262"/>
      <name val="Times New Roman"/>
      <family val="1"/>
    </font>
    <font>
      <sz val="7"/>
      <color theme="4" tint="-0.499984740745262"/>
      <name val="Times New Roman"/>
      <family val="1"/>
    </font>
    <font>
      <b/>
      <sz val="14"/>
      <color rgb="FF000000"/>
      <name val="Times New Roman"/>
      <family val="1"/>
    </font>
    <font>
      <b/>
      <sz val="10"/>
      <color rgb="FFFFFFFF"/>
      <name val="Times New Roman"/>
      <family val="1"/>
    </font>
    <font>
      <sz val="10"/>
      <name val="Wingdings"/>
      <charset val="2"/>
    </font>
    <font>
      <b/>
      <sz val="11"/>
      <color theme="4" tint="-0.499984740745262"/>
      <name val="Times New Roman"/>
      <family val="1"/>
    </font>
    <font>
      <sz val="11"/>
      <color theme="4" tint="-0.499984740745262"/>
      <name val="Calibri"/>
      <family val="2"/>
      <scheme val="minor"/>
    </font>
    <font>
      <b/>
      <sz val="10.5"/>
      <color rgb="FFFFFFFF"/>
      <name val="Times New Roman"/>
      <family val="1"/>
    </font>
    <font>
      <b/>
      <sz val="10.5"/>
      <color rgb="FF002060"/>
      <name val="Times New Roman"/>
      <family val="1"/>
    </font>
    <font>
      <b/>
      <sz val="12"/>
      <color rgb="FF002060"/>
      <name val="Times New Roman"/>
      <family val="1"/>
    </font>
    <font>
      <b/>
      <sz val="9"/>
      <color rgb="FFFFFFFF"/>
      <name val="Arial"/>
      <family val="2"/>
    </font>
    <font>
      <b/>
      <sz val="11"/>
      <color rgb="FFFFFFFF"/>
      <name val="Arial"/>
      <family val="2"/>
    </font>
    <font>
      <sz val="12"/>
      <name val="Times New Roman"/>
      <family val="1"/>
    </font>
    <font>
      <sz val="12"/>
      <color rgb="FF000000"/>
      <name val="Times New Roman"/>
      <family val="1"/>
    </font>
    <font>
      <b/>
      <sz val="12"/>
      <color rgb="FF000000"/>
      <name val="Times New Roman"/>
      <family val="1"/>
    </font>
    <font>
      <sz val="11"/>
      <color theme="3"/>
      <name val="Times New Roman"/>
      <family val="1"/>
    </font>
    <font>
      <sz val="11"/>
      <color rgb="FFC00000"/>
      <name val="Times New Roman"/>
      <family val="1"/>
    </font>
    <font>
      <b/>
      <sz val="10"/>
      <color theme="0"/>
      <name val="Arial"/>
      <family val="2"/>
    </font>
    <font>
      <sz val="11"/>
      <name val="Times New Roman"/>
      <family val="1"/>
    </font>
    <font>
      <sz val="11"/>
      <color rgb="FF000000"/>
      <name val="Times New Roman"/>
      <family val="1"/>
    </font>
    <font>
      <sz val="11"/>
      <color rgb="FFFF0000"/>
      <name val="Times New Roman"/>
      <family val="1"/>
    </font>
    <font>
      <b/>
      <sz val="9"/>
      <color indexed="81"/>
      <name val="Tahoma"/>
      <family val="2"/>
    </font>
    <font>
      <sz val="9"/>
      <color indexed="81"/>
      <name val="Tahoma"/>
      <family val="2"/>
    </font>
    <font>
      <b/>
      <sz val="11"/>
      <color rgb="FF000000"/>
      <name val="Times New Roman"/>
      <family val="1"/>
    </font>
    <font>
      <b/>
      <sz val="10"/>
      <color theme="0"/>
      <name val="Times New Roman"/>
      <family val="1"/>
    </font>
    <font>
      <b/>
      <sz val="12"/>
      <color theme="0"/>
      <name val="Times New Roman"/>
      <family val="1"/>
    </font>
    <font>
      <b/>
      <sz val="11"/>
      <color indexed="81"/>
      <name val="Tahoma"/>
      <family val="2"/>
    </font>
    <font>
      <sz val="12"/>
      <color rgb="FF444444"/>
      <name val="Times New Roman"/>
      <family val="1"/>
    </font>
    <font>
      <sz val="11"/>
      <color theme="0"/>
      <name val="Times New Roman"/>
      <family val="1"/>
    </font>
    <font>
      <sz val="20"/>
      <name val="Times New Roman"/>
      <family val="1"/>
    </font>
  </fonts>
  <fills count="21">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0000"/>
        <bgColor indexed="64"/>
      </patternFill>
    </fill>
    <fill>
      <patternFill patternType="solid">
        <fgColor rgb="FF8E0000"/>
        <bgColor indexed="64"/>
      </patternFill>
    </fill>
    <fill>
      <patternFill patternType="solid">
        <fgColor rgb="FF00B050"/>
        <bgColor indexed="64"/>
      </patternFill>
    </fill>
    <fill>
      <patternFill patternType="solid">
        <fgColor rgb="FFFFC7CE"/>
      </patternFill>
    </fill>
    <fill>
      <patternFill patternType="solid">
        <fgColor rgb="FF00B0F0"/>
        <bgColor indexed="64"/>
      </patternFill>
    </fill>
    <fill>
      <patternFill patternType="solid">
        <fgColor rgb="FF7E0000"/>
        <bgColor indexed="64"/>
      </patternFill>
    </fill>
    <fill>
      <patternFill patternType="solid">
        <fgColor them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rgb="FF92D050"/>
        <bgColor indexed="64"/>
      </patternFill>
    </fill>
    <fill>
      <patternFill patternType="solid">
        <fgColor rgb="FF003876"/>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002060"/>
        <bgColor indexed="64"/>
      </patternFill>
    </fill>
    <fill>
      <patternFill patternType="solid">
        <fgColor rgb="FFFFFFFF"/>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rgb="FFB4C6E7"/>
      </bottom>
      <diagonal/>
    </border>
    <border>
      <left style="medium">
        <color rgb="FF8EAADB"/>
      </left>
      <right style="medium">
        <color rgb="FF8EAADB"/>
      </right>
      <top/>
      <bottom style="medium">
        <color rgb="FF8EAADB"/>
      </bottom>
      <diagonal/>
    </border>
    <border>
      <left/>
      <right style="medium">
        <color rgb="FF8EAADB"/>
      </right>
      <top/>
      <bottom style="medium">
        <color rgb="FF8EAADB"/>
      </bottom>
      <diagonal/>
    </border>
    <border>
      <left style="medium">
        <color rgb="FF8EAADB"/>
      </left>
      <right style="medium">
        <color rgb="FF8EAADB"/>
      </right>
      <top/>
      <bottom/>
      <diagonal/>
    </border>
    <border>
      <left/>
      <right style="medium">
        <color rgb="FF8EAADB"/>
      </right>
      <top/>
      <bottom/>
      <diagonal/>
    </border>
    <border>
      <left/>
      <right style="medium">
        <color indexed="64"/>
      </right>
      <top style="medium">
        <color indexed="64"/>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s>
  <cellStyleXfs count="14">
    <xf numFmtId="0" fontId="0" fillId="0" borderId="0"/>
    <xf numFmtId="166" fontId="6" fillId="0" borderId="0" applyFont="0" applyFill="0" applyBorder="0" applyAlignment="0" applyProtection="0"/>
    <xf numFmtId="0" fontId="4" fillId="0" borderId="0"/>
    <xf numFmtId="0" fontId="4" fillId="0" borderId="0"/>
    <xf numFmtId="0" fontId="4" fillId="0" borderId="0"/>
    <xf numFmtId="0" fontId="4" fillId="0" borderId="0"/>
    <xf numFmtId="9" fontId="3" fillId="0" borderId="0" applyFont="0" applyFill="0" applyBorder="0" applyAlignment="0" applyProtection="0"/>
    <xf numFmtId="0" fontId="14" fillId="8" borderId="0" applyNumberFormat="0" applyBorder="0" applyAlignment="0" applyProtection="0"/>
    <xf numFmtId="0" fontId="2"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165" fontId="39" fillId="0" borderId="0" applyFont="0" applyFill="0" applyBorder="0" applyAlignment="0" applyProtection="0"/>
    <xf numFmtId="0" fontId="3" fillId="0" borderId="0"/>
  </cellStyleXfs>
  <cellXfs count="1332">
    <xf numFmtId="0" fontId="0" fillId="0" borderId="0" xfId="0"/>
    <xf numFmtId="0" fontId="9" fillId="2" borderId="0" xfId="0" applyFont="1" applyFill="1" applyProtection="1">
      <protection locked="0"/>
    </xf>
    <xf numFmtId="0" fontId="9" fillId="0" borderId="0" xfId="0" applyFont="1" applyProtection="1">
      <protection locked="0"/>
    </xf>
    <xf numFmtId="0" fontId="9" fillId="4" borderId="0" xfId="0" applyFont="1" applyFill="1" applyProtection="1">
      <protection locked="0"/>
    </xf>
    <xf numFmtId="0" fontId="9" fillId="5" borderId="0" xfId="0" applyFont="1" applyFill="1" applyProtection="1">
      <protection locked="0"/>
    </xf>
    <xf numFmtId="0" fontId="9" fillId="7" borderId="0" xfId="0" applyFont="1" applyFill="1" applyProtection="1">
      <protection locked="0"/>
    </xf>
    <xf numFmtId="0" fontId="13" fillId="2" borderId="0" xfId="0" applyFont="1" applyFill="1" applyProtection="1">
      <protection locked="0"/>
    </xf>
    <xf numFmtId="14" fontId="13" fillId="0" borderId="1" xfId="7" applyNumberFormat="1" applyFont="1" applyFill="1" applyBorder="1" applyAlignment="1">
      <alignment horizontal="center" vertical="center" wrapText="1"/>
    </xf>
    <xf numFmtId="0" fontId="9" fillId="2" borderId="0" xfId="0" applyFont="1" applyFill="1" applyAlignment="1" applyProtection="1">
      <alignment horizontal="center"/>
      <protection locked="0"/>
    </xf>
    <xf numFmtId="0" fontId="7" fillId="3" borderId="1" xfId="3" applyFont="1" applyFill="1" applyBorder="1" applyAlignment="1">
      <alignment horizontal="left" vertical="center" wrapText="1"/>
    </xf>
    <xf numFmtId="0" fontId="0" fillId="2" borderId="0" xfId="0" applyFill="1"/>
    <xf numFmtId="0" fontId="15" fillId="2" borderId="1" xfId="0" applyFont="1" applyFill="1" applyBorder="1" applyAlignment="1">
      <alignment horizontal="center" vertical="center"/>
    </xf>
    <xf numFmtId="167" fontId="13" fillId="2" borderId="1" xfId="7"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9" fontId="13" fillId="2" borderId="1" xfId="0" applyNumberFormat="1" applyFont="1" applyFill="1" applyBorder="1" applyAlignment="1" applyProtection="1">
      <alignment horizontal="center" vertical="center" wrapText="1"/>
      <protection locked="0"/>
    </xf>
    <xf numFmtId="9" fontId="13" fillId="2" borderId="1" xfId="0" quotePrefix="1" applyNumberFormat="1" applyFont="1" applyFill="1" applyBorder="1" applyAlignment="1" applyProtection="1">
      <alignment horizontal="center" vertical="center" wrapText="1"/>
      <protection locked="0"/>
    </xf>
    <xf numFmtId="0" fontId="10" fillId="6" borderId="1" xfId="0" applyFont="1" applyFill="1" applyBorder="1" applyAlignment="1">
      <alignment horizontal="center" vertical="center"/>
    </xf>
    <xf numFmtId="9" fontId="8" fillId="2" borderId="1" xfId="0" applyNumberFormat="1" applyFont="1" applyFill="1" applyBorder="1" applyAlignment="1">
      <alignment horizontal="center" vertical="center" wrapText="1"/>
    </xf>
    <xf numFmtId="0" fontId="8" fillId="2" borderId="1" xfId="0" applyFont="1" applyFill="1" applyBorder="1" applyAlignment="1">
      <alignment horizontal="justify" vertical="center" wrapText="1"/>
    </xf>
    <xf numFmtId="0" fontId="8" fillId="2" borderId="1" xfId="0" applyFont="1" applyFill="1" applyBorder="1" applyAlignment="1">
      <alignment horizontal="center" vertical="center" wrapText="1"/>
    </xf>
    <xf numFmtId="9" fontId="8" fillId="2" borderId="1" xfId="6" applyFont="1" applyFill="1" applyBorder="1" applyAlignment="1" applyProtection="1">
      <alignment horizontal="center" vertical="center" wrapText="1"/>
    </xf>
    <xf numFmtId="49" fontId="7" fillId="2" borderId="1" xfId="0" applyNumberFormat="1" applyFont="1" applyFill="1" applyBorder="1" applyAlignment="1">
      <alignment vertical="center" wrapText="1"/>
    </xf>
    <xf numFmtId="0" fontId="8" fillId="2" borderId="1" xfId="0" applyFont="1" applyFill="1" applyBorder="1" applyAlignment="1">
      <alignment vertical="center" wrapText="1"/>
    </xf>
    <xf numFmtId="9" fontId="8" fillId="2" borderId="1" xfId="0" applyNumberFormat="1" applyFont="1" applyFill="1" applyBorder="1" applyAlignment="1">
      <alignment vertical="center" wrapText="1"/>
    </xf>
    <xf numFmtId="9" fontId="8" fillId="2" borderId="1" xfId="6" applyFont="1" applyFill="1" applyBorder="1" applyAlignment="1" applyProtection="1">
      <alignment vertical="center" wrapText="1"/>
    </xf>
    <xf numFmtId="0" fontId="16" fillId="2" borderId="1" xfId="0" applyFont="1" applyFill="1" applyBorder="1" applyAlignment="1">
      <alignment vertical="center"/>
    </xf>
    <xf numFmtId="0" fontId="5" fillId="3" borderId="1" xfId="0" applyFont="1" applyFill="1" applyBorder="1" applyAlignment="1">
      <alignment horizontal="left" vertical="center" wrapText="1"/>
    </xf>
    <xf numFmtId="0" fontId="21" fillId="2" borderId="1" xfId="0" applyFont="1" applyFill="1" applyBorder="1" applyAlignment="1">
      <alignment horizontal="left" vertical="center"/>
    </xf>
    <xf numFmtId="0" fontId="21" fillId="2" borderId="1" xfId="0" applyFont="1" applyFill="1" applyBorder="1" applyAlignment="1">
      <alignment horizontal="left" vertical="center" wrapText="1"/>
    </xf>
    <xf numFmtId="0" fontId="21" fillId="11" borderId="2" xfId="0" applyFont="1" applyFill="1" applyBorder="1" applyAlignment="1">
      <alignment horizontal="center" vertical="center"/>
    </xf>
    <xf numFmtId="0" fontId="21" fillId="11" borderId="1" xfId="0" applyFont="1" applyFill="1" applyBorder="1" applyAlignment="1">
      <alignment horizontal="center" vertical="center"/>
    </xf>
    <xf numFmtId="0" fontId="24" fillId="2" borderId="1" xfId="0" applyFont="1" applyFill="1" applyBorder="1" applyAlignment="1">
      <alignment horizontal="center" wrapText="1"/>
    </xf>
    <xf numFmtId="164" fontId="25" fillId="2" borderId="1" xfId="9" applyFont="1" applyFill="1" applyBorder="1" applyAlignment="1">
      <alignment horizontal="center" vertical="center"/>
    </xf>
    <xf numFmtId="0" fontId="24" fillId="2" borderId="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6" fillId="11" borderId="1" xfId="0" applyFont="1" applyFill="1" applyBorder="1" applyAlignment="1">
      <alignment horizontal="center" vertical="center" wrapText="1"/>
    </xf>
    <xf numFmtId="10" fontId="27" fillId="12" borderId="1" xfId="0" applyNumberFormat="1" applyFont="1" applyFill="1" applyBorder="1" applyAlignment="1">
      <alignment horizontal="center" vertical="center"/>
    </xf>
    <xf numFmtId="10" fontId="27" fillId="13" borderId="1" xfId="6" applyNumberFormat="1" applyFont="1" applyFill="1" applyBorder="1" applyAlignment="1">
      <alignment horizontal="center" vertical="center"/>
    </xf>
    <xf numFmtId="0" fontId="28" fillId="0" borderId="1" xfId="0" applyFont="1" applyBorder="1"/>
    <xf numFmtId="0" fontId="0" fillId="0" borderId="1" xfId="0" applyBorder="1"/>
    <xf numFmtId="0" fontId="7" fillId="3" borderId="1" xfId="3" applyFont="1" applyFill="1" applyBorder="1" applyAlignment="1">
      <alignment horizontal="center" vertical="center" wrapText="1"/>
    </xf>
    <xf numFmtId="0" fontId="3" fillId="2" borderId="0" xfId="0" applyFont="1" applyFill="1" applyAlignment="1">
      <alignment horizontal="justify" vertical="center" wrapText="1"/>
    </xf>
    <xf numFmtId="0" fontId="29" fillId="3" borderId="1" xfId="0" applyFont="1" applyFill="1" applyBorder="1" applyAlignment="1">
      <alignment horizontal="left" vertical="center"/>
    </xf>
    <xf numFmtId="0" fontId="7" fillId="2" borderId="1" xfId="3" applyFont="1" applyFill="1" applyBorder="1" applyAlignment="1">
      <alignment horizontal="left" vertical="center" wrapText="1"/>
    </xf>
    <xf numFmtId="0" fontId="5" fillId="2" borderId="0" xfId="0" applyFont="1" applyFill="1" applyAlignment="1">
      <alignment vertical="center" wrapText="1"/>
    </xf>
    <xf numFmtId="0" fontId="5" fillId="2" borderId="7" xfId="0" applyFont="1" applyFill="1" applyBorder="1" applyAlignment="1">
      <alignment vertical="center" wrapText="1"/>
    </xf>
    <xf numFmtId="0" fontId="5" fillId="2" borderId="11" xfId="0" applyFont="1" applyFill="1" applyBorder="1" applyAlignment="1">
      <alignment vertical="center" wrapText="1"/>
    </xf>
    <xf numFmtId="0" fontId="5" fillId="2" borderId="1" xfId="0" applyFont="1" applyFill="1" applyBorder="1" applyAlignment="1">
      <alignment vertical="center" wrapText="1"/>
    </xf>
    <xf numFmtId="0" fontId="5" fillId="3" borderId="3" xfId="0" applyFont="1" applyFill="1" applyBorder="1" applyAlignment="1">
      <alignment horizontal="left" vertical="center" wrapText="1"/>
    </xf>
    <xf numFmtId="0" fontId="5" fillId="2" borderId="3" xfId="0" applyFont="1" applyFill="1" applyBorder="1" applyAlignment="1">
      <alignment vertical="center" wrapText="1"/>
    </xf>
    <xf numFmtId="0" fontId="7" fillId="2" borderId="1"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0" xfId="3" applyFont="1" applyFill="1" applyAlignment="1">
      <alignment horizontal="left" vertical="center" wrapText="1"/>
    </xf>
    <xf numFmtId="0" fontId="7" fillId="2" borderId="11" xfId="3" applyFont="1" applyFill="1" applyBorder="1" applyAlignment="1">
      <alignment horizontal="center" vertical="center" wrapText="1"/>
    </xf>
    <xf numFmtId="0" fontId="7" fillId="2" borderId="12" xfId="3" applyFont="1" applyFill="1" applyBorder="1" applyAlignment="1">
      <alignment horizontal="center" vertical="center" wrapText="1"/>
    </xf>
    <xf numFmtId="0" fontId="7" fillId="2" borderId="8" xfId="3" applyFont="1" applyFill="1" applyBorder="1" applyAlignment="1">
      <alignment horizontal="left" vertical="center" wrapText="1"/>
    </xf>
    <xf numFmtId="9" fontId="7" fillId="2" borderId="1" xfId="3" applyNumberFormat="1" applyFont="1" applyFill="1" applyBorder="1" applyAlignment="1">
      <alignment horizontal="center" vertical="center" wrapText="1"/>
    </xf>
    <xf numFmtId="9" fontId="7" fillId="2" borderId="11" xfId="3" applyNumberFormat="1" applyFont="1" applyFill="1" applyBorder="1" applyAlignment="1">
      <alignment horizontal="center" vertical="center" wrapText="1"/>
    </xf>
    <xf numFmtId="9" fontId="7" fillId="2" borderId="0" xfId="3" applyNumberFormat="1" applyFont="1" applyFill="1" applyAlignment="1">
      <alignment horizontal="center" vertical="center" wrapText="1"/>
    </xf>
    <xf numFmtId="0" fontId="7" fillId="2" borderId="11" xfId="3" applyFont="1" applyFill="1" applyBorder="1" applyAlignment="1">
      <alignment horizontal="left" vertical="center" wrapText="1"/>
    </xf>
    <xf numFmtId="0" fontId="7" fillId="2" borderId="1" xfId="3" applyFont="1" applyFill="1" applyBorder="1" applyAlignment="1">
      <alignment vertical="center" wrapText="1"/>
    </xf>
    <xf numFmtId="0" fontId="7" fillId="2" borderId="3" xfId="3" applyFont="1" applyFill="1" applyBorder="1" applyAlignment="1">
      <alignment horizontal="center" vertical="center" wrapText="1"/>
    </xf>
    <xf numFmtId="9" fontId="7" fillId="2" borderId="11" xfId="6"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2" borderId="0" xfId="0" applyNumberFormat="1" applyFont="1" applyFill="1" applyAlignment="1">
      <alignment horizontal="center" vertical="center" wrapText="1"/>
    </xf>
    <xf numFmtId="14" fontId="30" fillId="2" borderId="1" xfId="0" applyNumberFormat="1" applyFont="1" applyFill="1" applyBorder="1" applyAlignment="1" applyProtection="1">
      <alignment horizontal="center" vertical="center"/>
      <protection locked="0"/>
    </xf>
    <xf numFmtId="14" fontId="30" fillId="2" borderId="0" xfId="0" applyNumberFormat="1" applyFont="1" applyFill="1" applyAlignment="1" applyProtection="1">
      <alignment horizontal="center" vertical="center"/>
      <protection locked="0"/>
    </xf>
    <xf numFmtId="0" fontId="13" fillId="2" borderId="1" xfId="0" quotePrefix="1" applyFont="1" applyFill="1" applyBorder="1" applyAlignment="1" applyProtection="1">
      <alignment horizontal="center" vertical="center" wrapText="1"/>
      <protection locked="0"/>
    </xf>
    <xf numFmtId="0" fontId="13" fillId="2" borderId="1" xfId="0" applyFont="1" applyFill="1" applyBorder="1" applyAlignment="1" applyProtection="1">
      <alignment vertical="center" wrapText="1"/>
      <protection locked="0"/>
    </xf>
    <xf numFmtId="0" fontId="16" fillId="2" borderId="1" xfId="0" applyFont="1" applyFill="1" applyBorder="1" applyAlignment="1">
      <alignment horizontal="center" vertical="center"/>
    </xf>
    <xf numFmtId="14" fontId="13" fillId="2" borderId="1" xfId="7" applyNumberFormat="1" applyFont="1" applyFill="1" applyBorder="1" applyAlignment="1">
      <alignment horizontal="center" vertical="center" wrapText="1"/>
    </xf>
    <xf numFmtId="0" fontId="13" fillId="2" borderId="1" xfId="0" applyFont="1" applyFill="1" applyBorder="1" applyAlignment="1">
      <alignment horizontal="center"/>
    </xf>
    <xf numFmtId="14" fontId="8"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14" fontId="13" fillId="2" borderId="1" xfId="7" applyNumberFormat="1" applyFont="1" applyFill="1" applyBorder="1" applyAlignment="1">
      <alignment vertical="center" wrapText="1"/>
    </xf>
    <xf numFmtId="0" fontId="13" fillId="2" borderId="1" xfId="0" applyFont="1" applyFill="1" applyBorder="1" applyAlignment="1">
      <alignment vertical="center" wrapText="1"/>
    </xf>
    <xf numFmtId="49" fontId="5" fillId="2" borderId="0" xfId="0" applyNumberFormat="1" applyFont="1" applyFill="1" applyAlignment="1">
      <alignment vertical="center" wrapText="1"/>
    </xf>
    <xf numFmtId="0" fontId="17" fillId="2" borderId="0" xfId="0" applyFont="1" applyFill="1" applyAlignment="1">
      <alignment horizontal="center" wrapText="1"/>
    </xf>
    <xf numFmtId="0" fontId="18" fillId="2" borderId="0" xfId="0" applyFont="1" applyFill="1" applyAlignment="1">
      <alignment horizontal="center" wrapText="1"/>
    </xf>
    <xf numFmtId="0" fontId="19" fillId="2" borderId="0" xfId="0" applyFont="1" applyFill="1" applyAlignment="1">
      <alignment horizontal="center" wrapText="1"/>
    </xf>
    <xf numFmtId="0" fontId="10" fillId="6" borderId="2" xfId="0" applyFont="1" applyFill="1" applyBorder="1" applyAlignment="1">
      <alignment horizontal="center" vertical="center"/>
    </xf>
    <xf numFmtId="0" fontId="16" fillId="0" borderId="3" xfId="0" applyFont="1" applyBorder="1" applyAlignment="1">
      <alignment horizontal="center"/>
    </xf>
    <xf numFmtId="0" fontId="16" fillId="0" borderId="10" xfId="0" applyFont="1" applyBorder="1" applyAlignment="1">
      <alignment horizontal="center"/>
    </xf>
    <xf numFmtId="0" fontId="16" fillId="0" borderId="1" xfId="0" applyFont="1" applyBorder="1" applyAlignment="1">
      <alignment horizontal="center"/>
    </xf>
    <xf numFmtId="0" fontId="15" fillId="0" borderId="1" xfId="0" applyFont="1" applyBorder="1" applyAlignment="1">
      <alignment vertical="center"/>
    </xf>
    <xf numFmtId="0" fontId="15" fillId="0" borderId="1" xfId="0" applyFont="1" applyBorder="1" applyAlignment="1">
      <alignment vertical="center" wrapText="1"/>
    </xf>
    <xf numFmtId="0" fontId="15" fillId="0" borderId="2" xfId="0" applyFont="1" applyBorder="1" applyAlignment="1">
      <alignment horizontal="justify" vertical="center" wrapText="1"/>
    </xf>
    <xf numFmtId="0" fontId="15" fillId="0" borderId="1" xfId="0" applyFont="1" applyBorder="1" applyAlignment="1">
      <alignment horizontal="justify" vertical="center" wrapText="1"/>
    </xf>
    <xf numFmtId="0" fontId="15" fillId="0" borderId="5" xfId="0" applyFont="1" applyBorder="1" applyAlignment="1">
      <alignment vertical="center"/>
    </xf>
    <xf numFmtId="0" fontId="15" fillId="0" borderId="0" xfId="0" applyFont="1"/>
    <xf numFmtId="0" fontId="15" fillId="2" borderId="1" xfId="0" applyFont="1" applyFill="1" applyBorder="1" applyAlignment="1">
      <alignment horizontal="justify" vertical="center" wrapText="1"/>
    </xf>
    <xf numFmtId="0" fontId="3" fillId="0" borderId="1" xfId="0" applyFont="1" applyBorder="1"/>
    <xf numFmtId="9" fontId="13" fillId="2" borderId="1" xfId="0" quotePrefix="1" applyNumberFormat="1" applyFont="1" applyFill="1" applyBorder="1" applyAlignment="1">
      <alignment horizontal="center" vertical="center" wrapText="1"/>
    </xf>
    <xf numFmtId="0" fontId="13" fillId="2" borderId="1" xfId="0" quotePrefix="1" applyFont="1" applyFill="1" applyBorder="1" applyAlignment="1">
      <alignment horizontal="justify" vertical="center" wrapText="1"/>
    </xf>
    <xf numFmtId="0" fontId="31" fillId="2" borderId="1" xfId="0" applyFont="1" applyFill="1" applyBorder="1" applyAlignment="1">
      <alignment horizontal="center" vertical="center" wrapText="1"/>
    </xf>
    <xf numFmtId="0" fontId="5" fillId="17" borderId="1" xfId="0" applyFont="1" applyFill="1" applyBorder="1" applyAlignment="1">
      <alignment horizontal="center" vertical="center" wrapText="1"/>
    </xf>
    <xf numFmtId="0" fontId="31" fillId="0" borderId="1" xfId="0" applyFont="1" applyBorder="1" applyAlignment="1">
      <alignment horizontal="center" vertical="center" wrapText="1"/>
    </xf>
    <xf numFmtId="0" fontId="13" fillId="0" borderId="1" xfId="0" quotePrefix="1" applyFont="1" applyBorder="1" applyAlignment="1">
      <alignment horizontal="justify" vertical="center" wrapText="1"/>
    </xf>
    <xf numFmtId="9" fontId="13" fillId="0" borderId="1" xfId="0" quotePrefix="1" applyNumberFormat="1" applyFont="1" applyBorder="1" applyAlignment="1">
      <alignment horizontal="center" vertical="center" wrapText="1"/>
    </xf>
    <xf numFmtId="0" fontId="32" fillId="0" borderId="0" xfId="0" applyFont="1" applyAlignment="1">
      <alignment horizontal="center" vertical="center" wrapText="1"/>
    </xf>
    <xf numFmtId="0" fontId="13" fillId="0" borderId="0" xfId="0" quotePrefix="1" applyFont="1" applyAlignment="1">
      <alignment horizontal="justify" vertical="center" wrapText="1"/>
    </xf>
    <xf numFmtId="9" fontId="13" fillId="0" borderId="0" xfId="0" quotePrefix="1" applyNumberFormat="1" applyFont="1" applyAlignment="1">
      <alignment horizontal="center" vertical="center" wrapText="1"/>
    </xf>
    <xf numFmtId="0" fontId="7" fillId="0" borderId="0" xfId="0" applyFont="1" applyAlignment="1">
      <alignment horizontal="center" vertical="center"/>
    </xf>
    <xf numFmtId="0" fontId="37" fillId="18" borderId="1" xfId="0" applyFont="1" applyFill="1" applyBorder="1" applyAlignment="1">
      <alignment horizontal="center" vertical="center" wrapText="1"/>
    </xf>
    <xf numFmtId="0" fontId="31" fillId="2" borderId="17" xfId="0" applyFont="1" applyFill="1" applyBorder="1" applyAlignment="1">
      <alignment horizontal="center" vertical="center" wrapText="1"/>
    </xf>
    <xf numFmtId="0" fontId="31" fillId="0" borderId="17"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18" xfId="0" applyFont="1" applyBorder="1" applyAlignment="1">
      <alignment horizontal="center" vertical="center" wrapText="1"/>
    </xf>
    <xf numFmtId="0" fontId="9" fillId="2" borderId="0" xfId="0" applyFont="1" applyFill="1" applyAlignment="1" applyProtection="1">
      <alignment vertical="center"/>
      <protection locked="0"/>
    </xf>
    <xf numFmtId="0" fontId="9" fillId="0" borderId="0" xfId="0" applyFont="1" applyAlignment="1" applyProtection="1">
      <alignment vertical="center"/>
      <protection locked="0"/>
    </xf>
    <xf numFmtId="0" fontId="9" fillId="7" borderId="0" xfId="0" applyFont="1" applyFill="1" applyAlignment="1" applyProtection="1">
      <alignment vertical="center"/>
      <protection locked="0"/>
    </xf>
    <xf numFmtId="0" fontId="13" fillId="2" borderId="0" xfId="0" applyFont="1" applyFill="1" applyAlignment="1" applyProtection="1">
      <alignment vertical="center"/>
      <protection locked="0"/>
    </xf>
    <xf numFmtId="0" fontId="9" fillId="4" borderId="0" xfId="0" applyFont="1" applyFill="1" applyAlignment="1" applyProtection="1">
      <alignment vertical="center"/>
      <protection locked="0"/>
    </xf>
    <xf numFmtId="0" fontId="9" fillId="5" borderId="0" xfId="0" applyFont="1" applyFill="1" applyAlignment="1" applyProtection="1">
      <alignment vertical="center"/>
      <protection locked="0"/>
    </xf>
    <xf numFmtId="0" fontId="0" fillId="2" borderId="0" xfId="0" applyFill="1" applyAlignment="1">
      <alignment vertical="center"/>
    </xf>
    <xf numFmtId="0" fontId="34" fillId="2" borderId="0" xfId="0" applyFont="1" applyFill="1" applyAlignment="1" applyProtection="1">
      <alignment vertical="center"/>
      <protection locked="0"/>
    </xf>
    <xf numFmtId="0" fontId="34" fillId="18" borderId="0" xfId="0" applyFont="1" applyFill="1" applyAlignment="1" applyProtection="1">
      <alignment vertical="center"/>
      <protection locked="0"/>
    </xf>
    <xf numFmtId="0" fontId="36" fillId="18" borderId="0" xfId="0" applyFont="1" applyFill="1" applyAlignment="1">
      <alignment vertical="center"/>
    </xf>
    <xf numFmtId="0" fontId="33" fillId="2" borderId="0" xfId="0" applyFont="1" applyFill="1" applyAlignment="1">
      <alignment vertical="center"/>
    </xf>
    <xf numFmtId="0" fontId="13" fillId="0" borderId="0" xfId="0" applyFont="1" applyAlignment="1" applyProtection="1">
      <alignment vertical="center"/>
      <protection locked="0"/>
    </xf>
    <xf numFmtId="0" fontId="33" fillId="0" borderId="0" xfId="0" applyFont="1" applyAlignment="1">
      <alignment vertical="center"/>
    </xf>
    <xf numFmtId="0" fontId="9" fillId="2" borderId="0" xfId="0" applyFont="1" applyFill="1" applyAlignment="1" applyProtection="1">
      <alignment horizontal="center" vertical="center"/>
      <protection locked="0"/>
    </xf>
    <xf numFmtId="0" fontId="5" fillId="0" borderId="1" xfId="0" applyFont="1" applyBorder="1" applyAlignment="1">
      <alignment vertical="center" wrapText="1"/>
    </xf>
    <xf numFmtId="0" fontId="30" fillId="0" borderId="1" xfId="0" applyFont="1" applyBorder="1" applyAlignment="1">
      <alignment vertical="center" wrapText="1"/>
    </xf>
    <xf numFmtId="0" fontId="41" fillId="0" borderId="0" xfId="0" applyFont="1" applyAlignment="1">
      <alignment horizontal="center" vertical="center"/>
    </xf>
    <xf numFmtId="0" fontId="42" fillId="19" borderId="21" xfId="0" applyFont="1" applyFill="1" applyBorder="1" applyAlignment="1">
      <alignment horizontal="center" vertical="center"/>
    </xf>
    <xf numFmtId="0" fontId="42" fillId="19" borderId="22" xfId="0" applyFont="1" applyFill="1" applyBorder="1" applyAlignment="1">
      <alignment horizontal="center" vertical="center"/>
    </xf>
    <xf numFmtId="0" fontId="44" fillId="19" borderId="23" xfId="0" applyFont="1" applyFill="1" applyBorder="1" applyAlignment="1">
      <alignment horizontal="center" vertical="center"/>
    </xf>
    <xf numFmtId="0" fontId="45" fillId="0" borderId="23" xfId="0" applyFont="1" applyBorder="1" applyAlignment="1">
      <alignment horizontal="left" vertical="center" indent="2"/>
    </xf>
    <xf numFmtId="0" fontId="0" fillId="0" borderId="0" xfId="0" applyAlignment="1">
      <alignment vertical="center"/>
    </xf>
    <xf numFmtId="0" fontId="49" fillId="0" borderId="0" xfId="0" applyFont="1"/>
    <xf numFmtId="165" fontId="43" fillId="0" borderId="24" xfId="12" applyFont="1" applyBorder="1" applyAlignment="1">
      <alignment horizontal="center" vertical="center"/>
    </xf>
    <xf numFmtId="165" fontId="44" fillId="19" borderId="24" xfId="12" applyFont="1" applyFill="1" applyBorder="1" applyAlignment="1">
      <alignment horizontal="center" vertical="center"/>
    </xf>
    <xf numFmtId="165" fontId="45" fillId="12" borderId="21" xfId="12" applyFont="1" applyFill="1" applyBorder="1" applyAlignment="1">
      <alignment horizontal="center" vertical="center"/>
    </xf>
    <xf numFmtId="165" fontId="45" fillId="0" borderId="21" xfId="12" applyFont="1" applyBorder="1" applyAlignment="1">
      <alignment horizontal="center" vertical="center"/>
    </xf>
    <xf numFmtId="0" fontId="43" fillId="20" borderId="28" xfId="0" applyFont="1" applyFill="1" applyBorder="1" applyAlignment="1">
      <alignment vertical="center"/>
    </xf>
    <xf numFmtId="0" fontId="43" fillId="20" borderId="21" xfId="0" applyFont="1" applyFill="1" applyBorder="1" applyAlignment="1">
      <alignment horizontal="center" vertical="center"/>
    </xf>
    <xf numFmtId="4" fontId="43" fillId="20" borderId="21" xfId="0" applyNumberFormat="1" applyFont="1" applyFill="1" applyBorder="1" applyAlignment="1">
      <alignment horizontal="right" vertical="center"/>
    </xf>
    <xf numFmtId="0" fontId="0" fillId="20" borderId="21" xfId="0" applyFill="1" applyBorder="1" applyAlignment="1">
      <alignment vertical="center"/>
    </xf>
    <xf numFmtId="0" fontId="41" fillId="20" borderId="30" xfId="0" applyFont="1" applyFill="1" applyBorder="1" applyAlignment="1">
      <alignment vertical="center"/>
    </xf>
    <xf numFmtId="0" fontId="41" fillId="12" borderId="30" xfId="0" applyFont="1" applyFill="1" applyBorder="1" applyAlignment="1">
      <alignment vertical="center"/>
    </xf>
    <xf numFmtId="0" fontId="43" fillId="20" borderId="30" xfId="0" applyFont="1" applyFill="1" applyBorder="1" applyAlignment="1">
      <alignment vertical="center"/>
    </xf>
    <xf numFmtId="0" fontId="43" fillId="2" borderId="21" xfId="0" applyFont="1" applyFill="1" applyBorder="1" applyAlignment="1">
      <alignment horizontal="center" vertical="center"/>
    </xf>
    <xf numFmtId="0" fontId="0" fillId="2" borderId="21" xfId="0" applyFill="1" applyBorder="1" applyAlignment="1">
      <alignment vertical="center"/>
    </xf>
    <xf numFmtId="0" fontId="43" fillId="2" borderId="21" xfId="0" applyFont="1" applyFill="1" applyBorder="1" applyAlignment="1">
      <alignment horizontal="right" vertical="center"/>
    </xf>
    <xf numFmtId="3" fontId="43" fillId="20" borderId="21" xfId="0" applyNumberFormat="1" applyFont="1" applyFill="1" applyBorder="1" applyAlignment="1">
      <alignment horizontal="center" vertical="center"/>
    </xf>
    <xf numFmtId="0" fontId="43" fillId="2" borderId="30" xfId="0" applyFont="1" applyFill="1" applyBorder="1" applyAlignment="1">
      <alignment vertical="center"/>
    </xf>
    <xf numFmtId="3" fontId="43" fillId="2" borderId="21" xfId="0" applyNumberFormat="1" applyFont="1" applyFill="1" applyBorder="1" applyAlignment="1">
      <alignment horizontal="center" vertical="center"/>
    </xf>
    <xf numFmtId="4" fontId="43" fillId="2" borderId="21" xfId="0" applyNumberFormat="1" applyFont="1" applyFill="1" applyBorder="1" applyAlignment="1">
      <alignment horizontal="right" vertical="center"/>
    </xf>
    <xf numFmtId="0" fontId="41" fillId="2" borderId="0" xfId="0" applyFont="1" applyFill="1" applyAlignment="1">
      <alignment vertical="center"/>
    </xf>
    <xf numFmtId="0" fontId="41" fillId="12" borderId="0" xfId="0" applyFont="1" applyFill="1" applyAlignment="1">
      <alignment vertical="center"/>
    </xf>
    <xf numFmtId="3" fontId="43" fillId="0" borderId="21" xfId="0" applyNumberFormat="1" applyFont="1" applyBorder="1" applyAlignment="1">
      <alignment horizontal="center" vertical="center"/>
    </xf>
    <xf numFmtId="0" fontId="43" fillId="0" borderId="21" xfId="0" applyFont="1" applyBorder="1" applyAlignment="1">
      <alignment horizontal="right" vertical="center"/>
    </xf>
    <xf numFmtId="4" fontId="43" fillId="0" borderId="21" xfId="0" applyNumberFormat="1" applyFont="1" applyBorder="1" applyAlignment="1">
      <alignment horizontal="right" vertical="center"/>
    </xf>
    <xf numFmtId="0" fontId="43" fillId="20" borderId="23" xfId="0" applyFont="1" applyFill="1" applyBorder="1" applyAlignment="1">
      <alignment vertical="center"/>
    </xf>
    <xf numFmtId="0" fontId="43" fillId="2" borderId="27" xfId="0" applyFont="1" applyFill="1" applyBorder="1" applyAlignment="1">
      <alignment vertical="center"/>
    </xf>
    <xf numFmtId="165" fontId="45" fillId="2" borderId="21" xfId="12" applyFont="1" applyFill="1" applyBorder="1" applyAlignment="1">
      <alignment vertical="center"/>
    </xf>
    <xf numFmtId="165" fontId="51" fillId="2" borderId="21" xfId="12" applyFont="1" applyFill="1" applyBorder="1" applyAlignment="1">
      <alignment vertical="center"/>
    </xf>
    <xf numFmtId="0" fontId="43" fillId="2" borderId="28" xfId="0" applyFont="1" applyFill="1" applyBorder="1" applyAlignment="1">
      <alignment vertical="center"/>
    </xf>
    <xf numFmtId="165" fontId="45" fillId="2" borderId="21" xfId="12" applyFont="1" applyFill="1" applyBorder="1" applyAlignment="1">
      <alignment horizontal="right" vertical="center"/>
    </xf>
    <xf numFmtId="0" fontId="43" fillId="2" borderId="23" xfId="0" applyFont="1" applyFill="1" applyBorder="1" applyAlignment="1">
      <alignment vertical="center"/>
    </xf>
    <xf numFmtId="0" fontId="52" fillId="19" borderId="23" xfId="0" applyFont="1" applyFill="1" applyBorder="1" applyAlignment="1">
      <alignment horizontal="center" vertical="center"/>
    </xf>
    <xf numFmtId="3" fontId="53" fillId="19" borderId="24" xfId="0" applyNumberFormat="1" applyFont="1" applyFill="1" applyBorder="1" applyAlignment="1">
      <alignment vertical="center"/>
    </xf>
    <xf numFmtId="0" fontId="43" fillId="12" borderId="32" xfId="0" applyFont="1" applyFill="1" applyBorder="1" applyAlignment="1">
      <alignment horizontal="center" vertical="center"/>
    </xf>
    <xf numFmtId="0" fontId="41" fillId="12" borderId="31" xfId="0" applyFont="1" applyFill="1" applyBorder="1" applyAlignment="1">
      <alignment vertical="center"/>
    </xf>
    <xf numFmtId="0" fontId="0" fillId="12" borderId="22" xfId="0" applyFill="1" applyBorder="1" applyAlignment="1">
      <alignment vertical="center"/>
    </xf>
    <xf numFmtId="4" fontId="43" fillId="12" borderId="32" xfId="0" applyNumberFormat="1" applyFont="1" applyFill="1" applyBorder="1" applyAlignment="1">
      <alignment horizontal="right" vertical="center"/>
    </xf>
    <xf numFmtId="0" fontId="0" fillId="12" borderId="32" xfId="0" applyFill="1" applyBorder="1" applyAlignment="1">
      <alignment vertical="center"/>
    </xf>
    <xf numFmtId="0" fontId="54" fillId="0" borderId="33" xfId="0" applyFont="1" applyBorder="1" applyAlignment="1">
      <alignment horizontal="center" vertical="center"/>
    </xf>
    <xf numFmtId="0" fontId="55" fillId="19" borderId="24" xfId="0" applyFont="1" applyFill="1" applyBorder="1" applyAlignment="1">
      <alignment horizontal="center" vertical="center"/>
    </xf>
    <xf numFmtId="0" fontId="55" fillId="19" borderId="21" xfId="0" applyFont="1" applyFill="1" applyBorder="1" applyAlignment="1">
      <alignment horizontal="center" vertical="center"/>
    </xf>
    <xf numFmtId="165" fontId="43" fillId="0" borderId="30" xfId="12" applyFont="1" applyBorder="1" applyAlignment="1">
      <alignment vertical="center"/>
    </xf>
    <xf numFmtId="9" fontId="43" fillId="0" borderId="28" xfId="6" applyFont="1" applyBorder="1" applyAlignment="1">
      <alignment vertical="center"/>
    </xf>
    <xf numFmtId="165" fontId="56" fillId="19" borderId="22" xfId="12" applyFont="1" applyFill="1" applyBorder="1" applyAlignment="1">
      <alignment horizontal="center" vertical="center"/>
    </xf>
    <xf numFmtId="9" fontId="56" fillId="19" borderId="22" xfId="6" applyFont="1" applyFill="1" applyBorder="1" applyAlignment="1">
      <alignment horizontal="center" vertical="center"/>
    </xf>
    <xf numFmtId="165" fontId="41" fillId="12" borderId="30" xfId="12" applyFont="1" applyFill="1" applyBorder="1" applyAlignment="1">
      <alignment vertical="center"/>
    </xf>
    <xf numFmtId="9" fontId="41" fillId="12" borderId="34" xfId="6" applyFont="1" applyFill="1" applyBorder="1" applyAlignment="1">
      <alignment vertical="center"/>
    </xf>
    <xf numFmtId="9" fontId="41" fillId="12" borderId="28" xfId="6" applyFont="1" applyFill="1" applyBorder="1" applyAlignment="1">
      <alignment vertical="center"/>
    </xf>
    <xf numFmtId="0" fontId="43" fillId="0" borderId="30" xfId="0" applyFont="1" applyBorder="1" applyAlignment="1">
      <alignment vertical="center"/>
    </xf>
    <xf numFmtId="0" fontId="41" fillId="12" borderId="35" xfId="0" applyFont="1" applyFill="1" applyBorder="1" applyAlignment="1">
      <alignment vertical="center"/>
    </xf>
    <xf numFmtId="4" fontId="50" fillId="12" borderId="36" xfId="0" applyNumberFormat="1" applyFont="1" applyFill="1" applyBorder="1" applyAlignment="1">
      <alignment horizontal="right" vertical="center"/>
    </xf>
    <xf numFmtId="0" fontId="43" fillId="0" borderId="35" xfId="0" applyFont="1" applyBorder="1" applyAlignment="1">
      <alignment vertical="center"/>
    </xf>
    <xf numFmtId="4" fontId="45" fillId="0" borderId="36" xfId="0" applyNumberFormat="1" applyFont="1" applyBorder="1" applyAlignment="1">
      <alignment horizontal="right" vertical="center"/>
    </xf>
    <xf numFmtId="0" fontId="43" fillId="0" borderId="37" xfId="0" applyFont="1" applyBorder="1" applyAlignment="1">
      <alignment vertical="center"/>
    </xf>
    <xf numFmtId="4" fontId="45" fillId="0" borderId="38" xfId="0" applyNumberFormat="1" applyFont="1" applyBorder="1" applyAlignment="1">
      <alignment horizontal="right" vertical="center"/>
    </xf>
    <xf numFmtId="4" fontId="42" fillId="19" borderId="36" xfId="0" applyNumberFormat="1" applyFont="1" applyFill="1" applyBorder="1" applyAlignment="1">
      <alignment horizontal="right" vertical="center"/>
    </xf>
    <xf numFmtId="0" fontId="43" fillId="0" borderId="35" xfId="0" applyFont="1" applyBorder="1" applyAlignment="1">
      <alignment horizontal="left" vertical="top"/>
    </xf>
    <xf numFmtId="0" fontId="57" fillId="0" borderId="1" xfId="0" applyFont="1" applyBorder="1" applyAlignment="1">
      <alignment horizontal="justify" vertical="center" wrapText="1"/>
    </xf>
    <xf numFmtId="0" fontId="57" fillId="0" borderId="1" xfId="0" applyFont="1" applyBorder="1" applyAlignment="1">
      <alignment vertical="center" wrapText="1"/>
    </xf>
    <xf numFmtId="0" fontId="58" fillId="0" borderId="1" xfId="0" applyFont="1" applyBorder="1" applyAlignment="1">
      <alignment horizontal="left" vertical="center" wrapText="1"/>
    </xf>
    <xf numFmtId="49" fontId="57" fillId="2" borderId="1" xfId="0" applyNumberFormat="1" applyFont="1" applyFill="1" applyBorder="1" applyAlignment="1">
      <alignment horizontal="center" vertical="center" wrapText="1"/>
    </xf>
    <xf numFmtId="9" fontId="34" fillId="0" borderId="1" xfId="0" applyNumberFormat="1" applyFont="1" applyBorder="1" applyAlignment="1">
      <alignment horizontal="center" vertical="center" wrapText="1"/>
    </xf>
    <xf numFmtId="9" fontId="57" fillId="0" borderId="1" xfId="6" applyFont="1" applyFill="1" applyBorder="1" applyAlignment="1" applyProtection="1">
      <alignment horizontal="center" vertical="center" wrapText="1"/>
    </xf>
    <xf numFmtId="14" fontId="57" fillId="0" borderId="1" xfId="0" applyNumberFormat="1" applyFont="1" applyBorder="1" applyAlignment="1">
      <alignment horizontal="center" vertical="center" wrapText="1"/>
    </xf>
    <xf numFmtId="0" fontId="57" fillId="0" borderId="1" xfId="0" applyFont="1" applyBorder="1" applyAlignment="1">
      <alignment horizontal="center" vertical="center" wrapText="1"/>
    </xf>
    <xf numFmtId="0" fontId="34" fillId="0" borderId="1" xfId="0" applyFont="1" applyBorder="1" applyAlignment="1">
      <alignment vertical="center" wrapText="1"/>
    </xf>
    <xf numFmtId="0" fontId="57" fillId="0" borderId="1" xfId="0" applyFont="1" applyBorder="1" applyAlignment="1">
      <alignment horizontal="left" vertical="center" wrapText="1"/>
    </xf>
    <xf numFmtId="49" fontId="57" fillId="0" borderId="1" xfId="0" applyNumberFormat="1" applyFont="1" applyBorder="1" applyAlignment="1">
      <alignment vertical="center" wrapText="1"/>
    </xf>
    <xf numFmtId="9" fontId="57" fillId="0" borderId="1" xfId="6" applyFont="1" applyFill="1" applyBorder="1" applyAlignment="1" applyProtection="1">
      <alignment vertical="center" wrapText="1"/>
    </xf>
    <xf numFmtId="0" fontId="57" fillId="0" borderId="1" xfId="0" applyFont="1" applyBorder="1" applyAlignment="1" applyProtection="1">
      <alignment horizontal="center" vertical="center" wrapText="1"/>
      <protection locked="0"/>
    </xf>
    <xf numFmtId="0" fontId="34" fillId="0" borderId="1" xfId="0" applyFont="1" applyBorder="1" applyAlignment="1" applyProtection="1">
      <alignment horizontal="left" vertical="center" wrapText="1"/>
      <protection locked="0"/>
    </xf>
    <xf numFmtId="0" fontId="40" fillId="0" borderId="0" xfId="0" applyFont="1" applyAlignment="1">
      <alignment horizontal="center" vertical="center"/>
    </xf>
    <xf numFmtId="0" fontId="38" fillId="0" borderId="0" xfId="0" applyFont="1" applyAlignment="1">
      <alignment horizontal="center" vertical="center"/>
    </xf>
    <xf numFmtId="0" fontId="54" fillId="0" borderId="0" xfId="0" applyFont="1" applyAlignment="1">
      <alignment horizontal="center" vertical="center"/>
    </xf>
    <xf numFmtId="0" fontId="42" fillId="19" borderId="26" xfId="0" applyFont="1" applyFill="1" applyBorder="1" applyAlignment="1">
      <alignment horizontal="center" vertical="center"/>
    </xf>
    <xf numFmtId="0" fontId="43" fillId="20" borderId="29" xfId="0" applyFont="1" applyFill="1" applyBorder="1" applyAlignment="1">
      <alignment horizontal="center" vertical="center"/>
    </xf>
    <xf numFmtId="4" fontId="43" fillId="20" borderId="29" xfId="0" applyNumberFormat="1" applyFont="1" applyFill="1" applyBorder="1" applyAlignment="1">
      <alignment horizontal="right" vertical="center"/>
    </xf>
    <xf numFmtId="0" fontId="0" fillId="20" borderId="29" xfId="0" applyFill="1" applyBorder="1" applyAlignment="1">
      <alignment vertical="center"/>
    </xf>
    <xf numFmtId="0" fontId="0" fillId="20" borderId="39" xfId="0" applyFill="1" applyBorder="1" applyAlignment="1">
      <alignment vertical="center"/>
    </xf>
    <xf numFmtId="0" fontId="43" fillId="12" borderId="33" xfId="0" applyFont="1" applyFill="1" applyBorder="1" applyAlignment="1">
      <alignment horizontal="center" vertical="center"/>
    </xf>
    <xf numFmtId="0" fontId="0" fillId="12" borderId="33" xfId="0" applyFill="1" applyBorder="1" applyAlignment="1">
      <alignment vertical="center"/>
    </xf>
    <xf numFmtId="0" fontId="43" fillId="12" borderId="33" xfId="0" applyFont="1" applyFill="1" applyBorder="1" applyAlignment="1">
      <alignment horizontal="right" vertical="center"/>
    </xf>
    <xf numFmtId="0" fontId="0" fillId="12" borderId="24" xfId="0" applyFill="1" applyBorder="1" applyAlignment="1">
      <alignment vertical="center"/>
    </xf>
    <xf numFmtId="165" fontId="43" fillId="20" borderId="21" xfId="12" applyFont="1" applyFill="1" applyBorder="1" applyAlignment="1">
      <alignment horizontal="center" vertical="center"/>
    </xf>
    <xf numFmtId="0" fontId="0" fillId="2" borderId="21" xfId="0" applyFill="1" applyBorder="1" applyAlignment="1">
      <alignment horizontal="center" vertical="center"/>
    </xf>
    <xf numFmtId="165" fontId="43" fillId="2" borderId="21" xfId="12" applyFont="1" applyFill="1" applyBorder="1" applyAlignment="1">
      <alignment horizontal="center" vertical="center"/>
    </xf>
    <xf numFmtId="165" fontId="43" fillId="2" borderId="21" xfId="12" applyFont="1" applyFill="1" applyBorder="1" applyAlignment="1">
      <alignment horizontal="right" vertical="center"/>
    </xf>
    <xf numFmtId="3" fontId="43" fillId="20" borderId="21" xfId="0" applyNumberFormat="1" applyFont="1" applyFill="1" applyBorder="1" applyAlignment="1" applyProtection="1">
      <alignment horizontal="center" vertical="center"/>
      <protection locked="0" hidden="1"/>
    </xf>
    <xf numFmtId="3" fontId="43" fillId="20" borderId="21" xfId="0" applyNumberFormat="1" applyFont="1" applyFill="1" applyBorder="1" applyAlignment="1" applyProtection="1">
      <alignment horizontal="center" vertical="center"/>
      <protection hidden="1"/>
    </xf>
    <xf numFmtId="3" fontId="43" fillId="20" borderId="21" xfId="0" applyNumberFormat="1" applyFont="1" applyFill="1" applyBorder="1" applyAlignment="1" applyProtection="1">
      <alignment horizontal="right" vertical="center"/>
      <protection locked="0" hidden="1"/>
    </xf>
    <xf numFmtId="3" fontId="43" fillId="20" borderId="21" xfId="0" applyNumberFormat="1" applyFont="1" applyFill="1" applyBorder="1" applyAlignment="1" applyProtection="1">
      <alignment horizontal="right" vertical="center"/>
      <protection hidden="1"/>
    </xf>
    <xf numFmtId="3" fontId="43" fillId="0" borderId="21" xfId="0" applyNumberFormat="1" applyFont="1" applyBorder="1" applyAlignment="1" applyProtection="1">
      <alignment horizontal="center" vertical="center"/>
      <protection locked="0" hidden="1"/>
    </xf>
    <xf numFmtId="3" fontId="43" fillId="0" borderId="28" xfId="0" applyNumberFormat="1" applyFont="1" applyBorder="1" applyAlignment="1">
      <alignment horizontal="center" vertical="center"/>
    </xf>
    <xf numFmtId="3" fontId="43" fillId="0" borderId="21" xfId="0" applyNumberFormat="1" applyFont="1" applyBorder="1" applyAlignment="1" applyProtection="1">
      <alignment horizontal="right" vertical="center"/>
      <protection locked="0" hidden="1"/>
    </xf>
    <xf numFmtId="3" fontId="43" fillId="0" borderId="21" xfId="0" applyNumberFormat="1" applyFont="1" applyBorder="1" applyAlignment="1">
      <alignment horizontal="right" vertical="center"/>
    </xf>
    <xf numFmtId="3" fontId="43" fillId="20" borderId="21" xfId="0" applyNumberFormat="1" applyFont="1" applyFill="1" applyBorder="1" applyAlignment="1">
      <alignment horizontal="right" vertical="center"/>
    </xf>
    <xf numFmtId="168" fontId="45" fillId="2" borderId="21" xfId="12" applyNumberFormat="1" applyFont="1" applyFill="1" applyBorder="1" applyAlignment="1">
      <alignment horizontal="center" vertical="center"/>
    </xf>
    <xf numFmtId="165" fontId="0" fillId="0" borderId="0" xfId="0" applyNumberFormat="1"/>
    <xf numFmtId="3" fontId="43" fillId="2" borderId="21" xfId="0" applyNumberFormat="1" applyFont="1" applyFill="1" applyBorder="1" applyAlignment="1">
      <alignment horizontal="right" vertical="center"/>
    </xf>
    <xf numFmtId="3" fontId="43" fillId="0" borderId="24" xfId="12" applyNumberFormat="1" applyFont="1" applyBorder="1" applyAlignment="1" applyProtection="1">
      <alignment horizontal="center" vertical="center"/>
      <protection hidden="1"/>
    </xf>
    <xf numFmtId="3" fontId="43" fillId="0" borderId="24" xfId="12" applyNumberFormat="1" applyFont="1" applyBorder="1" applyAlignment="1" applyProtection="1">
      <alignment horizontal="center" vertical="center"/>
      <protection locked="0" hidden="1"/>
    </xf>
    <xf numFmtId="3" fontId="60" fillId="0" borderId="24" xfId="12" applyNumberFormat="1" applyFont="1" applyBorder="1" applyAlignment="1" applyProtection="1">
      <alignment horizontal="center" vertical="center"/>
      <protection hidden="1"/>
    </xf>
    <xf numFmtId="3" fontId="45" fillId="12" borderId="21" xfId="12" applyNumberFormat="1" applyFont="1" applyFill="1" applyBorder="1" applyAlignment="1" applyProtection="1">
      <alignment horizontal="center" vertical="center"/>
      <protection hidden="1"/>
    </xf>
    <xf numFmtId="165" fontId="45" fillId="12" borderId="21" xfId="12" applyFont="1" applyFill="1" applyBorder="1" applyAlignment="1" applyProtection="1">
      <alignment horizontal="center" vertical="center"/>
      <protection locked="0"/>
    </xf>
    <xf numFmtId="3" fontId="45" fillId="0" borderId="21" xfId="12" applyNumberFormat="1" applyFont="1" applyBorder="1" applyAlignment="1" applyProtection="1">
      <alignment horizontal="center" vertical="center"/>
      <protection hidden="1"/>
    </xf>
    <xf numFmtId="165" fontId="45" fillId="0" borderId="21" xfId="12" applyFont="1" applyBorder="1" applyAlignment="1" applyProtection="1">
      <alignment horizontal="center" vertical="center"/>
      <protection locked="0"/>
    </xf>
    <xf numFmtId="3" fontId="45" fillId="0" borderId="21" xfId="12" applyNumberFormat="1" applyFont="1" applyFill="1" applyBorder="1" applyAlignment="1" applyProtection="1">
      <alignment horizontal="center" vertical="center"/>
      <protection hidden="1"/>
    </xf>
    <xf numFmtId="0" fontId="44" fillId="19" borderId="21" xfId="0" applyFont="1" applyFill="1" applyBorder="1" applyAlignment="1" applyProtection="1">
      <alignment horizontal="center" vertical="center"/>
      <protection locked="0"/>
    </xf>
    <xf numFmtId="0" fontId="50" fillId="12" borderId="21" xfId="0" applyFont="1" applyFill="1" applyBorder="1" applyAlignment="1" applyProtection="1">
      <alignment vertical="center"/>
      <protection locked="0"/>
    </xf>
    <xf numFmtId="0" fontId="45" fillId="0" borderId="21" xfId="0" applyFont="1" applyBorder="1" applyAlignment="1" applyProtection="1">
      <alignment horizontal="left" vertical="center" indent="2"/>
      <protection locked="0"/>
    </xf>
    <xf numFmtId="0" fontId="45" fillId="0" borderId="21" xfId="0" applyFont="1" applyBorder="1" applyAlignment="1" applyProtection="1">
      <alignment vertical="center"/>
      <protection locked="0"/>
    </xf>
    <xf numFmtId="0" fontId="61" fillId="0" borderId="21" xfId="0" applyFont="1" applyBorder="1" applyAlignment="1" applyProtection="1">
      <alignment vertical="center"/>
      <protection locked="0"/>
    </xf>
    <xf numFmtId="3" fontId="48" fillId="19" borderId="21" xfId="12" applyNumberFormat="1" applyFont="1" applyFill="1" applyBorder="1" applyAlignment="1" applyProtection="1">
      <alignment horizontal="center" vertical="center"/>
      <protection hidden="1"/>
    </xf>
    <xf numFmtId="165" fontId="48" fillId="19" borderId="21" xfId="12" applyFont="1" applyFill="1" applyBorder="1" applyAlignment="1" applyProtection="1">
      <alignment horizontal="center" vertical="center"/>
      <protection hidden="1"/>
    </xf>
    <xf numFmtId="0" fontId="34" fillId="0" borderId="0" xfId="0" applyFont="1" applyAlignment="1" applyProtection="1">
      <alignment horizontal="center" vertical="center"/>
      <protection locked="0"/>
    </xf>
    <xf numFmtId="0" fontId="0" fillId="0" borderId="0" xfId="0" applyProtection="1">
      <protection locked="0"/>
    </xf>
    <xf numFmtId="0" fontId="42" fillId="19" borderId="21" xfId="0" applyFont="1" applyFill="1" applyBorder="1" applyAlignment="1" applyProtection="1">
      <alignment horizontal="center" vertical="center"/>
      <protection locked="0"/>
    </xf>
    <xf numFmtId="0" fontId="42" fillId="19" borderId="21" xfId="0" applyFont="1" applyFill="1" applyBorder="1" applyAlignment="1" applyProtection="1">
      <alignment horizontal="center" vertical="center"/>
      <protection hidden="1"/>
    </xf>
    <xf numFmtId="0" fontId="45" fillId="0" borderId="27" xfId="0" applyFont="1" applyBorder="1" applyAlignment="1" applyProtection="1">
      <alignment horizontal="left" vertical="center" indent="2"/>
      <protection locked="0"/>
    </xf>
    <xf numFmtId="165" fontId="43" fillId="0" borderId="25" xfId="12" applyFont="1" applyBorder="1" applyAlignment="1" applyProtection="1">
      <alignment horizontal="center" vertical="center" wrapText="1"/>
      <protection hidden="1"/>
    </xf>
    <xf numFmtId="165" fontId="43" fillId="0" borderId="25" xfId="12" applyFont="1" applyBorder="1" applyAlignment="1" applyProtection="1">
      <alignment horizontal="center" vertical="center" wrapText="1"/>
      <protection locked="0"/>
    </xf>
    <xf numFmtId="0" fontId="45" fillId="0" borderId="26" xfId="0" applyFont="1" applyBorder="1" applyAlignment="1" applyProtection="1">
      <alignment horizontal="left" vertical="center" indent="2"/>
      <protection locked="0"/>
    </xf>
    <xf numFmtId="165" fontId="43" fillId="0" borderId="26" xfId="12" applyFont="1" applyBorder="1" applyAlignment="1" applyProtection="1">
      <alignment horizontal="center" vertical="center" wrapText="1"/>
      <protection hidden="1"/>
    </xf>
    <xf numFmtId="165" fontId="43" fillId="0" borderId="21" xfId="12" applyFont="1" applyBorder="1" applyAlignment="1" applyProtection="1">
      <alignment horizontal="center" vertical="center" wrapText="1"/>
      <protection locked="0"/>
    </xf>
    <xf numFmtId="165" fontId="43" fillId="0" borderId="22" xfId="12" applyFont="1" applyBorder="1" applyAlignment="1" applyProtection="1">
      <alignment horizontal="center" vertical="center" wrapText="1"/>
      <protection locked="0"/>
    </xf>
    <xf numFmtId="0" fontId="44" fillId="19" borderId="23" xfId="0" applyFont="1" applyFill="1" applyBorder="1" applyAlignment="1" applyProtection="1">
      <alignment horizontal="center" vertical="center"/>
      <protection locked="0"/>
    </xf>
    <xf numFmtId="3" fontId="48" fillId="19" borderId="23" xfId="12" applyNumberFormat="1" applyFont="1" applyFill="1" applyBorder="1" applyAlignment="1" applyProtection="1">
      <alignment horizontal="center" vertical="center"/>
      <protection hidden="1"/>
    </xf>
    <xf numFmtId="165" fontId="48" fillId="19" borderId="23" xfId="12" applyFont="1" applyFill="1" applyBorder="1" applyAlignment="1" applyProtection="1">
      <alignment horizontal="center" vertical="center"/>
      <protection hidden="1"/>
    </xf>
    <xf numFmtId="0" fontId="45" fillId="0" borderId="0" xfId="0" applyFont="1" applyAlignment="1" applyProtection="1">
      <alignment horizontal="left" vertical="center" indent="2"/>
      <protection locked="0"/>
    </xf>
    <xf numFmtId="165" fontId="43" fillId="0" borderId="0" xfId="12" applyFont="1" applyBorder="1" applyAlignment="1" applyProtection="1">
      <alignment horizontal="center" vertical="center" wrapText="1"/>
      <protection hidden="1"/>
    </xf>
    <xf numFmtId="165" fontId="43" fillId="0" borderId="0" xfId="12" applyFont="1" applyBorder="1" applyAlignment="1" applyProtection="1">
      <alignment horizontal="center" vertical="center" wrapText="1"/>
      <protection locked="0"/>
    </xf>
    <xf numFmtId="0" fontId="45" fillId="0" borderId="28" xfId="0" applyFont="1" applyBorder="1" applyAlignment="1" applyProtection="1">
      <alignment horizontal="left" vertical="center" indent="2"/>
      <protection locked="0"/>
    </xf>
    <xf numFmtId="0" fontId="45" fillId="0" borderId="23" xfId="0" applyFont="1" applyBorder="1" applyAlignment="1" applyProtection="1">
      <alignment horizontal="left" vertical="center" indent="2"/>
      <protection locked="0"/>
    </xf>
    <xf numFmtId="165" fontId="43" fillId="0" borderId="23" xfId="12" applyFont="1" applyBorder="1" applyAlignment="1" applyProtection="1">
      <alignment horizontal="center" vertical="center" wrapText="1"/>
      <protection hidden="1"/>
    </xf>
    <xf numFmtId="165" fontId="43" fillId="0" borderId="24" xfId="12" applyFont="1" applyBorder="1" applyAlignment="1" applyProtection="1">
      <alignment horizontal="center" vertical="center" wrapText="1"/>
      <protection hidden="1"/>
    </xf>
    <xf numFmtId="165" fontId="43" fillId="0" borderId="23" xfId="12" applyFont="1" applyBorder="1" applyAlignment="1" applyProtection="1">
      <alignment horizontal="center" vertical="center" wrapText="1"/>
      <protection locked="0"/>
    </xf>
    <xf numFmtId="0" fontId="35" fillId="0" borderId="0" xfId="0" applyFont="1" applyAlignment="1" applyProtection="1">
      <alignment horizontal="center" vertical="center"/>
      <protection locked="0"/>
    </xf>
    <xf numFmtId="0" fontId="45" fillId="0" borderId="21" xfId="0" applyFont="1" applyBorder="1" applyAlignment="1" applyProtection="1">
      <alignment horizontal="left" vertical="center" wrapText="1" indent="2"/>
      <protection locked="0"/>
    </xf>
    <xf numFmtId="165" fontId="43" fillId="0" borderId="24" xfId="12" applyFont="1" applyBorder="1" applyAlignment="1" applyProtection="1">
      <alignment horizontal="center" vertical="center" wrapText="1"/>
      <protection locked="0"/>
    </xf>
    <xf numFmtId="0" fontId="44" fillId="19" borderId="27" xfId="0" applyFont="1" applyFill="1" applyBorder="1" applyAlignment="1" applyProtection="1">
      <alignment horizontal="center" vertical="center"/>
      <protection locked="0"/>
    </xf>
    <xf numFmtId="3" fontId="48" fillId="19" borderId="27" xfId="12" applyNumberFormat="1" applyFont="1" applyFill="1" applyBorder="1" applyAlignment="1" applyProtection="1">
      <alignment horizontal="center" vertical="center"/>
      <protection hidden="1"/>
    </xf>
    <xf numFmtId="165" fontId="48" fillId="19" borderId="27" xfId="12" applyFont="1" applyFill="1" applyBorder="1" applyAlignment="1" applyProtection="1">
      <alignment horizontal="center" vertical="center"/>
      <protection hidden="1"/>
    </xf>
    <xf numFmtId="0" fontId="45" fillId="0" borderId="0" xfId="0" applyFont="1" applyAlignment="1" applyProtection="1">
      <alignment horizontal="left" vertical="center" wrapText="1" indent="2"/>
      <protection locked="0"/>
    </xf>
    <xf numFmtId="0" fontId="45" fillId="0" borderId="26" xfId="0" applyFont="1" applyBorder="1" applyAlignment="1" applyProtection="1">
      <alignment horizontal="left" vertical="center" wrapText="1" indent="2"/>
      <protection locked="0"/>
    </xf>
    <xf numFmtId="165" fontId="43" fillId="0" borderId="21" xfId="12" applyFont="1" applyBorder="1" applyAlignment="1" applyProtection="1">
      <alignment horizontal="center" vertical="center" wrapText="1"/>
      <protection hidden="1"/>
    </xf>
    <xf numFmtId="165" fontId="43" fillId="0" borderId="32" xfId="12" applyFont="1" applyBorder="1" applyAlignment="1" applyProtection="1">
      <alignment horizontal="center" vertical="center" wrapText="1"/>
      <protection hidden="1"/>
    </xf>
    <xf numFmtId="165" fontId="43" fillId="0" borderId="32" xfId="12" applyFont="1" applyBorder="1" applyAlignment="1" applyProtection="1">
      <alignment horizontal="center" vertical="center" wrapText="1"/>
      <protection locked="0"/>
    </xf>
    <xf numFmtId="4" fontId="50" fillId="12" borderId="36" xfId="0" applyNumberFormat="1" applyFont="1" applyFill="1" applyBorder="1" applyAlignment="1" applyProtection="1">
      <alignment horizontal="right" vertical="center"/>
      <protection locked="0"/>
    </xf>
    <xf numFmtId="4" fontId="45" fillId="0" borderId="36" xfId="0" applyNumberFormat="1" applyFont="1" applyBorder="1" applyAlignment="1" applyProtection="1">
      <alignment horizontal="right" vertical="center"/>
      <protection locked="0"/>
    </xf>
    <xf numFmtId="4" fontId="45" fillId="0" borderId="38" xfId="0" applyNumberFormat="1" applyFont="1" applyBorder="1" applyAlignment="1" applyProtection="1">
      <alignment horizontal="right" vertical="center"/>
      <protection locked="0"/>
    </xf>
    <xf numFmtId="4" fontId="42" fillId="19" borderId="36" xfId="0" applyNumberFormat="1" applyFont="1" applyFill="1" applyBorder="1" applyAlignment="1" applyProtection="1">
      <alignment horizontal="right" vertical="center"/>
      <protection locked="0"/>
    </xf>
    <xf numFmtId="3" fontId="42" fillId="19" borderId="21" xfId="12" applyNumberFormat="1" applyFont="1" applyFill="1" applyBorder="1" applyAlignment="1" applyProtection="1">
      <alignment horizontal="center" vertical="center"/>
      <protection hidden="1"/>
    </xf>
    <xf numFmtId="0" fontId="57" fillId="0" borderId="1" xfId="0" applyFont="1" applyBorder="1" applyAlignment="1">
      <alignment horizontal="left" wrapText="1"/>
    </xf>
    <xf numFmtId="0" fontId="57" fillId="0" borderId="1" xfId="0" applyFont="1" applyBorder="1" applyAlignment="1">
      <alignment wrapText="1"/>
    </xf>
    <xf numFmtId="0" fontId="57" fillId="0" borderId="1" xfId="0" applyFont="1" applyBorder="1" applyAlignment="1">
      <alignment vertical="top" wrapText="1"/>
    </xf>
    <xf numFmtId="0" fontId="34" fillId="0" borderId="1" xfId="0" applyFont="1" applyBorder="1" applyAlignment="1">
      <alignment horizontal="justify" vertical="top" wrapText="1"/>
    </xf>
    <xf numFmtId="0" fontId="34" fillId="0" borderId="1" xfId="0" applyFont="1" applyBorder="1" applyAlignment="1">
      <alignment horizontal="left" vertical="top" wrapText="1"/>
    </xf>
    <xf numFmtId="3" fontId="43" fillId="0" borderId="24" xfId="12" applyNumberFormat="1" applyFont="1" applyFill="1" applyBorder="1" applyAlignment="1" applyProtection="1">
      <alignment horizontal="center" vertical="center"/>
      <protection locked="0" hidden="1"/>
    </xf>
    <xf numFmtId="169" fontId="43" fillId="0" borderId="24" xfId="12" applyNumberFormat="1" applyFont="1" applyFill="1" applyBorder="1" applyAlignment="1" applyProtection="1">
      <alignment horizontal="center" vertical="center"/>
      <protection locked="0"/>
    </xf>
    <xf numFmtId="165" fontId="45" fillId="0" borderId="21" xfId="12" applyFont="1" applyFill="1" applyBorder="1" applyAlignment="1" applyProtection="1">
      <alignment horizontal="center" vertical="center"/>
      <protection locked="0"/>
    </xf>
    <xf numFmtId="165" fontId="43" fillId="0" borderId="25" xfId="12" applyFont="1" applyFill="1" applyBorder="1" applyAlignment="1" applyProtection="1">
      <alignment horizontal="center" vertical="center" wrapText="1"/>
      <protection locked="0"/>
    </xf>
    <xf numFmtId="165" fontId="43" fillId="0" borderId="22" xfId="12" applyFont="1" applyFill="1" applyBorder="1" applyAlignment="1" applyProtection="1">
      <alignment horizontal="center" vertical="center" wrapText="1"/>
      <protection locked="0"/>
    </xf>
    <xf numFmtId="3" fontId="48" fillId="19" borderId="21" xfId="12" applyNumberFormat="1" applyFont="1" applyFill="1" applyBorder="1" applyAlignment="1" applyProtection="1">
      <alignment horizontal="right" vertical="center"/>
      <protection hidden="1"/>
    </xf>
    <xf numFmtId="165" fontId="43" fillId="0" borderId="24" xfId="12" applyFont="1" applyFill="1" applyBorder="1" applyAlignment="1" applyProtection="1">
      <alignment horizontal="center" vertical="center" wrapText="1"/>
      <protection locked="0"/>
    </xf>
    <xf numFmtId="0" fontId="43" fillId="2" borderId="21" xfId="0" applyFont="1" applyFill="1" applyBorder="1" applyAlignment="1" applyProtection="1">
      <alignment horizontal="right" vertical="center"/>
      <protection hidden="1"/>
    </xf>
    <xf numFmtId="0" fontId="0" fillId="2" borderId="21" xfId="0" applyFill="1" applyBorder="1" applyAlignment="1" applyProtection="1">
      <alignment vertical="center"/>
      <protection locked="0"/>
    </xf>
    <xf numFmtId="0" fontId="0" fillId="2" borderId="29" xfId="0" applyFill="1" applyBorder="1" applyAlignment="1" applyProtection="1">
      <alignment vertical="center"/>
      <protection locked="0"/>
    </xf>
    <xf numFmtId="0" fontId="0" fillId="12" borderId="33" xfId="0" applyFill="1" applyBorder="1" applyAlignment="1" applyProtection="1">
      <alignment vertical="center"/>
      <protection locked="0"/>
    </xf>
    <xf numFmtId="0" fontId="0" fillId="2" borderId="0" xfId="0" applyFill="1" applyAlignment="1" applyProtection="1">
      <alignment vertical="center"/>
      <protection locked="0"/>
    </xf>
    <xf numFmtId="0" fontId="0" fillId="20" borderId="29" xfId="0" applyFill="1" applyBorder="1" applyAlignment="1" applyProtection="1">
      <alignment vertical="center"/>
      <protection locked="0"/>
    </xf>
    <xf numFmtId="4" fontId="43" fillId="2" borderId="29" xfId="0" applyNumberFormat="1" applyFont="1" applyFill="1" applyBorder="1" applyAlignment="1" applyProtection="1">
      <alignment horizontal="right" vertical="center"/>
      <protection locked="0"/>
    </xf>
    <xf numFmtId="0" fontId="43" fillId="12" borderId="33" xfId="0" applyFont="1" applyFill="1" applyBorder="1" applyAlignment="1" applyProtection="1">
      <alignment horizontal="right" vertical="center"/>
      <protection locked="0"/>
    </xf>
    <xf numFmtId="0" fontId="43" fillId="0" borderId="21" xfId="0" applyFont="1" applyBorder="1" applyAlignment="1">
      <alignment horizontal="center" vertical="center"/>
    </xf>
    <xf numFmtId="0" fontId="0" fillId="2" borderId="29" xfId="0" applyFill="1" applyBorder="1" applyAlignment="1">
      <alignment vertical="center"/>
    </xf>
    <xf numFmtId="49" fontId="43" fillId="0" borderId="24" xfId="12" applyNumberFormat="1" applyFont="1" applyBorder="1" applyAlignment="1" applyProtection="1">
      <alignment horizontal="center" vertical="center"/>
      <protection locked="0"/>
    </xf>
    <xf numFmtId="49" fontId="43" fillId="0" borderId="24" xfId="12" applyNumberFormat="1" applyFont="1" applyFill="1" applyBorder="1" applyAlignment="1" applyProtection="1">
      <alignment horizontal="center" vertical="center"/>
      <protection locked="0"/>
    </xf>
    <xf numFmtId="3" fontId="44" fillId="19" borderId="24" xfId="12" applyNumberFormat="1" applyFont="1" applyFill="1" applyBorder="1" applyAlignment="1" applyProtection="1">
      <alignment horizontal="center" vertical="center"/>
      <protection hidden="1"/>
    </xf>
    <xf numFmtId="3" fontId="43" fillId="2" borderId="24" xfId="12" applyNumberFormat="1" applyFont="1" applyFill="1" applyBorder="1" applyAlignment="1" applyProtection="1">
      <alignment horizontal="center" vertical="center"/>
      <protection locked="0" hidden="1"/>
    </xf>
    <xf numFmtId="0" fontId="62" fillId="19" borderId="0" xfId="0" applyFont="1" applyFill="1" applyAlignment="1" applyProtection="1">
      <alignment horizontal="center"/>
      <protection locked="0"/>
    </xf>
    <xf numFmtId="165" fontId="44" fillId="19" borderId="24" xfId="12" applyFont="1" applyFill="1" applyBorder="1" applyAlignment="1" applyProtection="1">
      <alignment horizontal="center" vertical="center"/>
      <protection locked="0"/>
    </xf>
    <xf numFmtId="165" fontId="43" fillId="0" borderId="24" xfId="12" applyFont="1" applyFill="1" applyBorder="1" applyAlignment="1" applyProtection="1">
      <alignment horizontal="center" vertical="center"/>
      <protection locked="0"/>
    </xf>
    <xf numFmtId="3" fontId="0" fillId="0" borderId="0" xfId="0" applyNumberFormat="1"/>
    <xf numFmtId="165" fontId="43" fillId="0" borderId="23" xfId="12" applyFont="1" applyFill="1" applyBorder="1" applyAlignment="1" applyProtection="1">
      <alignment horizontal="center" vertical="center" wrapText="1"/>
      <protection locked="0"/>
    </xf>
    <xf numFmtId="165" fontId="0" fillId="0" borderId="25" xfId="12" applyFont="1" applyFill="1" applyBorder="1"/>
    <xf numFmtId="49" fontId="57" fillId="0" borderId="1" xfId="0" applyNumberFormat="1" applyFont="1" applyBorder="1" applyAlignment="1">
      <alignment horizontal="center" vertical="center" wrapText="1"/>
    </xf>
    <xf numFmtId="0" fontId="35" fillId="0" borderId="1" xfId="0" applyFont="1" applyBorder="1" applyAlignment="1">
      <alignment horizontal="center" vertical="center" wrapText="1"/>
    </xf>
    <xf numFmtId="0" fontId="34" fillId="0" borderId="1" xfId="0" applyFont="1" applyBorder="1" applyAlignment="1">
      <alignment horizontal="center" vertical="center" wrapText="1"/>
    </xf>
    <xf numFmtId="14" fontId="57" fillId="2" borderId="1" xfId="0" applyNumberFormat="1" applyFont="1" applyFill="1" applyBorder="1" applyAlignment="1">
      <alignment horizontal="center" vertical="center" wrapText="1"/>
    </xf>
    <xf numFmtId="0" fontId="35" fillId="18" borderId="1" xfId="0" applyFont="1" applyFill="1" applyBorder="1" applyAlignment="1">
      <alignment horizontal="center" vertical="center" wrapText="1"/>
    </xf>
    <xf numFmtId="0" fontId="5" fillId="0" borderId="3" xfId="0" applyFont="1" applyBorder="1" applyAlignment="1">
      <alignment vertical="center" wrapText="1"/>
    </xf>
    <xf numFmtId="0" fontId="9" fillId="2" borderId="22" xfId="0" applyFont="1" applyFill="1" applyBorder="1" applyAlignment="1" applyProtection="1">
      <alignment horizontal="center" vertical="center"/>
      <protection locked="0"/>
    </xf>
    <xf numFmtId="0" fontId="10" fillId="16" borderId="1" xfId="0" applyFont="1" applyFill="1" applyBorder="1" applyAlignment="1">
      <alignment horizontal="center" vertical="center" wrapText="1"/>
    </xf>
    <xf numFmtId="0" fontId="63" fillId="0" borderId="3" xfId="0" applyFont="1" applyBorder="1" applyAlignment="1">
      <alignment horizontal="center" vertical="center" wrapText="1"/>
    </xf>
    <xf numFmtId="49" fontId="63" fillId="0" borderId="3" xfId="0" applyNumberFormat="1" applyFont="1" applyBorder="1" applyAlignment="1">
      <alignment horizontal="center" vertical="center" wrapText="1"/>
    </xf>
    <xf numFmtId="49" fontId="63" fillId="0" borderId="1" xfId="0" applyNumberFormat="1" applyFont="1" applyBorder="1" applyAlignment="1">
      <alignment horizontal="center" vertical="center" wrapText="1"/>
    </xf>
    <xf numFmtId="170" fontId="9" fillId="0" borderId="1" xfId="7" applyNumberFormat="1" applyFont="1" applyFill="1" applyBorder="1" applyAlignment="1">
      <alignment horizontal="center" vertical="center" wrapText="1"/>
    </xf>
    <xf numFmtId="0" fontId="63" fillId="0" borderId="5" xfId="0" applyFont="1" applyBorder="1" applyAlignment="1">
      <alignment horizontal="center" vertical="center" wrapText="1"/>
    </xf>
    <xf numFmtId="170" fontId="9" fillId="0" borderId="3" xfId="7" applyNumberFormat="1" applyFont="1" applyFill="1" applyBorder="1" applyAlignment="1">
      <alignment horizontal="center" vertical="center" wrapText="1"/>
    </xf>
    <xf numFmtId="0" fontId="31" fillId="2" borderId="5" xfId="0" applyFont="1" applyFill="1" applyBorder="1" applyAlignment="1">
      <alignment horizontal="center" vertical="center" wrapText="1"/>
    </xf>
    <xf numFmtId="0" fontId="63" fillId="0" borderId="3" xfId="0" applyFont="1" applyBorder="1" applyAlignment="1">
      <alignment vertical="center" wrapText="1"/>
    </xf>
    <xf numFmtId="9" fontId="63" fillId="0" borderId="4" xfId="0" applyNumberFormat="1" applyFont="1" applyBorder="1" applyAlignment="1">
      <alignment vertical="center" wrapText="1"/>
    </xf>
    <xf numFmtId="49" fontId="63" fillId="0" borderId="4" xfId="0" applyNumberFormat="1" applyFont="1" applyBorder="1" applyAlignment="1">
      <alignment vertical="center" wrapText="1"/>
    </xf>
    <xf numFmtId="9" fontId="63" fillId="0" borderId="3" xfId="6" applyFont="1" applyFill="1" applyBorder="1" applyAlignment="1" applyProtection="1">
      <alignment vertical="center" wrapText="1"/>
    </xf>
    <xf numFmtId="170" fontId="9" fillId="0" borderId="4" xfId="7" applyNumberFormat="1" applyFont="1" applyFill="1" applyBorder="1" applyAlignment="1">
      <alignment vertical="center" wrapText="1"/>
    </xf>
    <xf numFmtId="49" fontId="63" fillId="0" borderId="1" xfId="0" applyNumberFormat="1" applyFont="1" applyBorder="1" applyAlignment="1">
      <alignment wrapText="1"/>
    </xf>
    <xf numFmtId="49" fontId="9" fillId="0" borderId="4" xfId="0" applyNumberFormat="1" applyFont="1" applyBorder="1" applyAlignment="1">
      <alignment horizontal="center" vertical="center" wrapText="1"/>
    </xf>
    <xf numFmtId="0" fontId="31" fillId="2" borderId="14" xfId="0" applyFont="1" applyFill="1" applyBorder="1" applyAlignment="1">
      <alignment horizontal="center" vertical="top" wrapText="1"/>
    </xf>
    <xf numFmtId="49" fontId="63" fillId="0" borderId="1" xfId="0" applyNumberFormat="1" applyFont="1" applyBorder="1" applyAlignment="1">
      <alignment vertical="center" wrapText="1"/>
    </xf>
    <xf numFmtId="0" fontId="31" fillId="2" borderId="14" xfId="0" applyFont="1" applyFill="1" applyBorder="1" applyAlignment="1">
      <alignment horizontal="center" vertical="center" wrapText="1"/>
    </xf>
    <xf numFmtId="0" fontId="5" fillId="0" borderId="9" xfId="0" applyFont="1" applyBorder="1" applyAlignment="1">
      <alignment horizontal="center" vertical="center" wrapText="1"/>
    </xf>
    <xf numFmtId="0" fontId="63" fillId="0" borderId="1" xfId="0" applyFont="1" applyBorder="1" applyAlignment="1">
      <alignment horizontal="center" vertical="center" wrapText="1"/>
    </xf>
    <xf numFmtId="0" fontId="64" fillId="0" borderId="1" xfId="0" applyFont="1" applyBorder="1" applyAlignment="1">
      <alignment horizontal="center" vertical="center" wrapText="1"/>
    </xf>
    <xf numFmtId="49" fontId="9" fillId="0" borderId="3"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9" fontId="63" fillId="0" borderId="1" xfId="6" applyFont="1" applyFill="1" applyBorder="1" applyAlignment="1" applyProtection="1">
      <alignment horizontal="center" vertical="center" wrapText="1"/>
    </xf>
    <xf numFmtId="14" fontId="63" fillId="0" borderId="1" xfId="0" applyNumberFormat="1" applyFont="1" applyBorder="1" applyAlignment="1">
      <alignment horizontal="center" vertical="center" wrapText="1"/>
    </xf>
    <xf numFmtId="9" fontId="63" fillId="0" borderId="1" xfId="0" applyNumberFormat="1" applyFont="1" applyBorder="1" applyAlignment="1">
      <alignment horizontal="center" vertical="center" wrapText="1"/>
    </xf>
    <xf numFmtId="0" fontId="64" fillId="2" borderId="3"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17" borderId="19" xfId="0" applyFont="1" applyFill="1" applyBorder="1" applyAlignment="1">
      <alignment horizontal="left" vertical="center" wrapText="1"/>
    </xf>
    <xf numFmtId="0" fontId="5" fillId="17" borderId="20" xfId="0" applyFont="1" applyFill="1" applyBorder="1" applyAlignment="1">
      <alignment horizontal="left" vertical="center" wrapText="1"/>
    </xf>
    <xf numFmtId="0" fontId="10" fillId="16" borderId="17" xfId="0" applyFont="1" applyFill="1" applyBorder="1" applyAlignment="1">
      <alignment horizontal="center" vertical="center" wrapText="1"/>
    </xf>
    <xf numFmtId="0" fontId="31" fillId="2" borderId="44" xfId="0" applyFont="1" applyFill="1" applyBorder="1" applyAlignment="1">
      <alignment horizontal="center" vertical="center" wrapText="1"/>
    </xf>
    <xf numFmtId="0" fontId="31" fillId="2" borderId="44" xfId="0" applyFont="1" applyFill="1" applyBorder="1" applyAlignment="1">
      <alignment horizontal="center" vertical="top" wrapText="1"/>
    </xf>
    <xf numFmtId="49" fontId="5" fillId="0" borderId="46" xfId="0" applyNumberFormat="1" applyFont="1" applyBorder="1" applyAlignment="1">
      <alignment vertical="center" wrapText="1"/>
    </xf>
    <xf numFmtId="49" fontId="63" fillId="0" borderId="48" xfId="0" applyNumberFormat="1" applyFont="1" applyBorder="1" applyAlignment="1">
      <alignment horizontal="center" vertical="center" wrapText="1"/>
    </xf>
    <xf numFmtId="170" fontId="9" fillId="0" borderId="48" xfId="7" applyNumberFormat="1" applyFont="1" applyFill="1" applyBorder="1" applyAlignment="1">
      <alignment horizontal="center" vertical="center" wrapText="1"/>
    </xf>
    <xf numFmtId="0" fontId="5" fillId="17" borderId="49" xfId="0" applyFont="1" applyFill="1" applyBorder="1" applyAlignment="1">
      <alignment horizontal="left" vertical="center" wrapText="1"/>
    </xf>
    <xf numFmtId="0" fontId="10" fillId="16" borderId="44" xfId="0" applyFont="1" applyFill="1" applyBorder="1" applyAlignment="1">
      <alignment horizontal="center" vertical="center" wrapText="1"/>
    </xf>
    <xf numFmtId="0" fontId="5" fillId="17" borderId="54" xfId="0" applyFont="1" applyFill="1" applyBorder="1" applyAlignment="1">
      <alignment horizontal="left" vertical="center" wrapText="1"/>
    </xf>
    <xf numFmtId="0" fontId="5" fillId="17" borderId="51" xfId="0" applyFont="1" applyFill="1" applyBorder="1" applyAlignment="1">
      <alignment horizontal="left" vertical="center" wrapText="1"/>
    </xf>
    <xf numFmtId="0" fontId="32" fillId="0" borderId="1" xfId="0" applyFont="1" applyBorder="1" applyAlignment="1">
      <alignment horizontal="center" vertical="center" wrapText="1"/>
    </xf>
    <xf numFmtId="0" fontId="5" fillId="3" borderId="3" xfId="0" applyFont="1" applyFill="1" applyBorder="1" applyAlignment="1">
      <alignment horizontal="center" vertical="center" wrapText="1"/>
    </xf>
    <xf numFmtId="14" fontId="30" fillId="2" borderId="3" xfId="0" applyNumberFormat="1" applyFont="1" applyFill="1" applyBorder="1" applyAlignment="1" applyProtection="1">
      <alignment horizontal="center" vertical="center"/>
      <protection locked="0"/>
    </xf>
    <xf numFmtId="0" fontId="37" fillId="17" borderId="19" xfId="0" applyFont="1" applyFill="1" applyBorder="1" applyAlignment="1">
      <alignment horizontal="left" vertical="center" wrapText="1"/>
    </xf>
    <xf numFmtId="0" fontId="37" fillId="17" borderId="20" xfId="0" applyFont="1" applyFill="1" applyBorder="1" applyAlignment="1">
      <alignment horizontal="left" vertical="center" wrapText="1"/>
    </xf>
    <xf numFmtId="0" fontId="37" fillId="17" borderId="42" xfId="3" applyFont="1" applyFill="1" applyBorder="1" applyAlignment="1">
      <alignment horizontal="left" vertical="center" wrapText="1"/>
    </xf>
    <xf numFmtId="0" fontId="10" fillId="16" borderId="41" xfId="0" applyFont="1" applyFill="1" applyBorder="1" applyAlignment="1">
      <alignment horizontal="center" vertical="center" wrapText="1"/>
    </xf>
    <xf numFmtId="0" fontId="57" fillId="0" borderId="48" xfId="0" applyFont="1" applyBorder="1" applyAlignment="1">
      <alignment horizontal="justify" vertical="center" wrapText="1"/>
    </xf>
    <xf numFmtId="14" fontId="57" fillId="0" borderId="48" xfId="0" applyNumberFormat="1" applyFont="1" applyBorder="1" applyAlignment="1">
      <alignment horizontal="center" vertical="center" wrapText="1"/>
    </xf>
    <xf numFmtId="0" fontId="32" fillId="0" borderId="48" xfId="0" applyFont="1" applyBorder="1" applyAlignment="1">
      <alignment horizontal="center" vertical="center" wrapText="1"/>
    </xf>
    <xf numFmtId="0" fontId="37" fillId="0" borderId="3" xfId="0" applyFont="1" applyBorder="1" applyAlignment="1">
      <alignment horizontal="center" vertical="center" wrapText="1"/>
    </xf>
    <xf numFmtId="0" fontId="57" fillId="0" borderId="3" xfId="0" applyFont="1" applyBorder="1" applyAlignment="1">
      <alignment horizontal="center" vertical="center" wrapText="1"/>
    </xf>
    <xf numFmtId="0" fontId="58" fillId="0" borderId="3" xfId="0" applyFont="1" applyBorder="1" applyAlignment="1">
      <alignment horizontal="center" vertical="center" wrapText="1"/>
    </xf>
    <xf numFmtId="49" fontId="57" fillId="0" borderId="3" xfId="0" applyNumberFormat="1" applyFont="1" applyBorder="1" applyAlignment="1">
      <alignment horizontal="center" vertical="center" wrapText="1"/>
    </xf>
    <xf numFmtId="14" fontId="57" fillId="0" borderId="3" xfId="0" applyNumberFormat="1" applyFont="1" applyBorder="1" applyAlignment="1">
      <alignment horizontal="center" vertical="center" wrapText="1"/>
    </xf>
    <xf numFmtId="0" fontId="37" fillId="0" borderId="4" xfId="0" applyFont="1" applyBorder="1" applyAlignment="1">
      <alignment horizontal="center" vertical="center" wrapText="1"/>
    </xf>
    <xf numFmtId="0" fontId="57" fillId="0" borderId="5" xfId="0" applyFont="1" applyBorder="1" applyAlignment="1">
      <alignment horizontal="center" vertical="center" wrapText="1"/>
    </xf>
    <xf numFmtId="0" fontId="57" fillId="0" borderId="1" xfId="0" quotePrefix="1" applyFont="1" applyBorder="1" applyAlignment="1">
      <alignment horizontal="center" vertical="center" wrapText="1"/>
    </xf>
    <xf numFmtId="9" fontId="58" fillId="0" borderId="1" xfId="0" applyNumberFormat="1" applyFont="1" applyBorder="1" applyAlignment="1">
      <alignment horizontal="center" vertical="center" wrapText="1"/>
    </xf>
    <xf numFmtId="0" fontId="58" fillId="0" borderId="1" xfId="0" applyFont="1" applyBorder="1" applyAlignment="1">
      <alignment horizontal="center" vertical="center" wrapText="1"/>
    </xf>
    <xf numFmtId="0" fontId="37" fillId="0" borderId="3" xfId="0" applyFont="1" applyBorder="1" applyAlignment="1">
      <alignment vertical="center" wrapText="1"/>
    </xf>
    <xf numFmtId="0" fontId="37" fillId="0" borderId="5" xfId="0" applyFont="1" applyBorder="1" applyAlignment="1">
      <alignment vertical="center" wrapText="1"/>
    </xf>
    <xf numFmtId="0" fontId="58" fillId="0" borderId="3" xfId="0" applyFont="1" applyBorder="1" applyAlignment="1">
      <alignment vertical="center" wrapText="1"/>
    </xf>
    <xf numFmtId="0" fontId="37" fillId="0" borderId="4" xfId="0" applyFont="1" applyBorder="1" applyAlignment="1">
      <alignment vertical="center" wrapText="1"/>
    </xf>
    <xf numFmtId="0" fontId="58" fillId="0" borderId="4" xfId="0" applyFont="1" applyBorder="1" applyAlignment="1">
      <alignment vertical="center" wrapText="1"/>
    </xf>
    <xf numFmtId="0" fontId="58" fillId="0" borderId="5" xfId="0" applyFont="1" applyBorder="1" applyAlignment="1">
      <alignment vertical="center" wrapText="1"/>
    </xf>
    <xf numFmtId="0" fontId="34" fillId="0" borderId="1" xfId="0" quotePrefix="1" applyFont="1" applyBorder="1" applyAlignment="1">
      <alignment horizontal="center" vertical="center" wrapText="1"/>
    </xf>
    <xf numFmtId="0" fontId="9" fillId="0" borderId="1" xfId="0" applyFont="1" applyBorder="1" applyAlignment="1" applyProtection="1">
      <alignment vertical="center"/>
      <protection locked="0"/>
    </xf>
    <xf numFmtId="0" fontId="13" fillId="2" borderId="17" xfId="0" applyFont="1" applyFill="1" applyBorder="1" applyProtection="1">
      <protection locked="0"/>
    </xf>
    <xf numFmtId="0" fontId="7" fillId="2" borderId="48" xfId="0" applyFont="1" applyFill="1" applyBorder="1" applyAlignment="1">
      <alignment horizontal="center" vertical="center"/>
    </xf>
    <xf numFmtId="0" fontId="13" fillId="2" borderId="18" xfId="0" applyFont="1" applyFill="1" applyBorder="1" applyProtection="1">
      <protection locked="0"/>
    </xf>
    <xf numFmtId="0" fontId="37" fillId="2" borderId="7" xfId="0" applyFont="1" applyFill="1" applyBorder="1" applyAlignment="1">
      <alignment vertical="center" wrapText="1"/>
    </xf>
    <xf numFmtId="0" fontId="37" fillId="17" borderId="1" xfId="3" applyFont="1" applyFill="1" applyBorder="1" applyAlignment="1">
      <alignment vertical="center" wrapText="1"/>
    </xf>
    <xf numFmtId="0" fontId="10" fillId="16" borderId="1" xfId="0" applyFont="1" applyFill="1" applyBorder="1" applyAlignment="1">
      <alignment vertical="center" wrapText="1"/>
    </xf>
    <xf numFmtId="0" fontId="35" fillId="18" borderId="1" xfId="0" applyFont="1" applyFill="1" applyBorder="1" applyAlignment="1">
      <alignment vertical="center" wrapText="1"/>
    </xf>
    <xf numFmtId="0" fontId="9" fillId="2" borderId="3" xfId="0" applyFont="1" applyFill="1" applyBorder="1" applyAlignment="1">
      <alignment horizontal="center" vertical="center" wrapText="1"/>
    </xf>
    <xf numFmtId="0" fontId="34" fillId="0" borderId="4" xfId="0" applyFont="1" applyBorder="1" applyAlignment="1">
      <alignment horizontal="center" vertical="top" wrapText="1"/>
    </xf>
    <xf numFmtId="0" fontId="35" fillId="0" borderId="1" xfId="0" applyFont="1" applyBorder="1" applyAlignment="1">
      <alignment horizontal="center" vertical="top" wrapText="1"/>
    </xf>
    <xf numFmtId="14" fontId="57" fillId="0" borderId="3" xfId="0" applyNumberFormat="1" applyFont="1" applyBorder="1" applyAlignment="1">
      <alignment horizontal="center" vertical="center"/>
    </xf>
    <xf numFmtId="0" fontId="9" fillId="0" borderId="1" xfId="0" quotePrefix="1" applyFont="1" applyBorder="1" applyAlignment="1" applyProtection="1">
      <alignment horizontal="left" vertical="top" wrapText="1"/>
      <protection locked="0"/>
    </xf>
    <xf numFmtId="0" fontId="35" fillId="18" borderId="1" xfId="0" applyFont="1" applyFill="1" applyBorder="1" applyAlignment="1">
      <alignment vertical="top" wrapText="1"/>
    </xf>
    <xf numFmtId="0" fontId="34" fillId="0" borderId="3" xfId="0" applyFont="1" applyBorder="1" applyAlignment="1">
      <alignment vertical="center" wrapText="1"/>
    </xf>
    <xf numFmtId="0" fontId="9" fillId="0" borderId="1" xfId="0" quotePrefix="1" applyFont="1" applyBorder="1" applyAlignment="1" applyProtection="1">
      <alignment horizontal="left" vertical="center" wrapText="1"/>
      <protection locked="0"/>
    </xf>
    <xf numFmtId="0" fontId="9" fillId="2" borderId="5" xfId="0" applyFont="1" applyFill="1" applyBorder="1" applyAlignment="1">
      <alignment horizontal="center" vertical="center" wrapText="1"/>
    </xf>
    <xf numFmtId="0" fontId="58" fillId="0" borderId="3" xfId="0" applyFont="1" applyBorder="1" applyAlignment="1">
      <alignment vertical="top" wrapText="1"/>
    </xf>
    <xf numFmtId="49" fontId="63" fillId="2" borderId="1" xfId="0" applyNumberFormat="1" applyFont="1" applyFill="1" applyBorder="1" applyAlignment="1">
      <alignment vertical="center"/>
    </xf>
    <xf numFmtId="14" fontId="9" fillId="0" borderId="3" xfId="0" applyNumberFormat="1" applyFont="1" applyBorder="1" applyAlignment="1">
      <alignment horizontal="center" vertical="center"/>
    </xf>
    <xf numFmtId="14" fontId="9" fillId="2" borderId="3" xfId="0" applyNumberFormat="1" applyFont="1" applyFill="1" applyBorder="1" applyAlignment="1">
      <alignment horizontal="center" vertical="center" wrapText="1"/>
    </xf>
    <xf numFmtId="0" fontId="64" fillId="2" borderId="1" xfId="0" applyFont="1" applyFill="1" applyBorder="1" applyAlignment="1">
      <alignment horizontal="center" vertical="center"/>
    </xf>
    <xf numFmtId="49" fontId="63" fillId="2" borderId="4" xfId="0" applyNumberFormat="1" applyFont="1" applyFill="1" applyBorder="1" applyAlignment="1">
      <alignment horizontal="center" vertical="center"/>
    </xf>
    <xf numFmtId="14" fontId="9" fillId="0" borderId="3" xfId="0" applyNumberFormat="1" applyFont="1" applyBorder="1" applyAlignment="1">
      <alignment horizontal="center" vertical="center" wrapText="1"/>
    </xf>
    <xf numFmtId="0" fontId="34" fillId="0" borderId="3" xfId="0" applyFont="1" applyBorder="1" applyAlignment="1">
      <alignment horizontal="center" vertical="top" wrapText="1"/>
    </xf>
    <xf numFmtId="9" fontId="9" fillId="2" borderId="1" xfId="6" applyFont="1" applyFill="1" applyBorder="1" applyAlignment="1" applyProtection="1">
      <alignment vertical="center"/>
    </xf>
    <xf numFmtId="0" fontId="34" fillId="0" borderId="4" xfId="0" applyFont="1" applyBorder="1" applyAlignment="1">
      <alignment horizontal="center" vertical="center" wrapText="1"/>
    </xf>
    <xf numFmtId="0" fontId="9" fillId="2" borderId="1" xfId="0" applyFont="1" applyFill="1" applyBorder="1" applyAlignment="1">
      <alignment horizontal="center" vertical="center" wrapText="1"/>
    </xf>
    <xf numFmtId="9" fontId="9" fillId="2" borderId="1" xfId="6" applyFont="1" applyFill="1" applyBorder="1" applyAlignment="1" applyProtection="1">
      <alignment horizontal="center" vertical="center"/>
    </xf>
    <xf numFmtId="14" fontId="9" fillId="0" borderId="4" xfId="0" applyNumberFormat="1" applyFont="1" applyBorder="1" applyAlignment="1">
      <alignment horizontal="center" vertical="center"/>
    </xf>
    <xf numFmtId="0" fontId="68" fillId="2" borderId="1" xfId="0" applyFont="1" applyFill="1" applyBorder="1" applyAlignment="1">
      <alignment horizontal="center" vertical="center"/>
    </xf>
    <xf numFmtId="0" fontId="63" fillId="2" borderId="3" xfId="0" applyFont="1" applyFill="1" applyBorder="1" applyAlignment="1">
      <alignment vertical="center" wrapText="1"/>
    </xf>
    <xf numFmtId="0" fontId="64" fillId="2" borderId="3" xfId="0" applyFont="1" applyFill="1" applyBorder="1" applyAlignment="1">
      <alignment vertical="center" wrapText="1"/>
    </xf>
    <xf numFmtId="0" fontId="9" fillId="0" borderId="3" xfId="0" applyFont="1" applyBorder="1" applyAlignment="1">
      <alignment vertical="center" wrapText="1"/>
    </xf>
    <xf numFmtId="9" fontId="9" fillId="2" borderId="3" xfId="6" applyFont="1" applyFill="1" applyBorder="1" applyAlignment="1" applyProtection="1">
      <alignment vertical="center"/>
    </xf>
    <xf numFmtId="0" fontId="63" fillId="2" borderId="1" xfId="0" applyFont="1" applyFill="1" applyBorder="1" applyAlignment="1">
      <alignment vertical="center" wrapText="1"/>
    </xf>
    <xf numFmtId="0" fontId="9" fillId="0" borderId="1" xfId="0" quotePrefix="1" applyFont="1" applyBorder="1" applyAlignment="1">
      <alignment horizontal="left" vertical="center" wrapText="1"/>
    </xf>
    <xf numFmtId="0" fontId="63" fillId="2" borderId="1" xfId="0" quotePrefix="1" applyFont="1" applyFill="1" applyBorder="1" applyAlignment="1">
      <alignment horizontal="justify" vertical="center"/>
    </xf>
    <xf numFmtId="49" fontId="9" fillId="0" borderId="1" xfId="0" applyNumberFormat="1" applyFont="1" applyBorder="1" applyAlignment="1">
      <alignment vertical="center" wrapText="1"/>
    </xf>
    <xf numFmtId="14" fontId="9" fillId="0" borderId="1" xfId="0" applyNumberFormat="1" applyFont="1" applyBorder="1" applyAlignment="1">
      <alignment horizontal="center" vertical="center"/>
    </xf>
    <xf numFmtId="0" fontId="9" fillId="0" borderId="1" xfId="0" quotePrefix="1" applyFont="1" applyBorder="1" applyAlignment="1">
      <alignment horizontal="left" vertical="center"/>
    </xf>
    <xf numFmtId="0" fontId="5" fillId="0" borderId="1" xfId="0" applyFont="1" applyBorder="1" applyAlignment="1">
      <alignment horizontal="center" vertical="center"/>
    </xf>
    <xf numFmtId="0" fontId="64" fillId="2" borderId="1" xfId="0" applyFont="1" applyFill="1" applyBorder="1" applyAlignment="1">
      <alignment horizontal="center" vertical="center" wrapText="1"/>
    </xf>
    <xf numFmtId="0" fontId="9" fillId="0" borderId="1" xfId="0" applyFont="1" applyBorder="1" applyAlignment="1">
      <alignment horizontal="left" vertical="center" wrapText="1"/>
    </xf>
    <xf numFmtId="9" fontId="63" fillId="2" borderId="1" xfId="6" applyFont="1" applyFill="1" applyBorder="1" applyAlignment="1" applyProtection="1">
      <alignment horizontal="center" vertical="center"/>
    </xf>
    <xf numFmtId="14" fontId="63" fillId="0" borderId="1" xfId="0" applyNumberFormat="1" applyFont="1" applyBorder="1" applyAlignment="1">
      <alignment horizontal="center" vertical="center"/>
    </xf>
    <xf numFmtId="0" fontId="9" fillId="0" borderId="1" xfId="0" quotePrefix="1" applyFont="1" applyBorder="1" applyAlignment="1" applyProtection="1">
      <alignment horizontal="left" vertical="center"/>
      <protection locked="0"/>
    </xf>
    <xf numFmtId="9" fontId="9" fillId="2" borderId="1" xfId="0" quotePrefix="1" applyNumberFormat="1" applyFont="1" applyFill="1" applyBorder="1" applyAlignment="1">
      <alignment horizontal="justify" vertical="center"/>
    </xf>
    <xf numFmtId="49" fontId="63" fillId="2" borderId="1" xfId="0" applyNumberFormat="1" applyFont="1" applyFill="1" applyBorder="1" applyAlignment="1">
      <alignment horizontal="center" vertical="center" wrapText="1"/>
    </xf>
    <xf numFmtId="9" fontId="63" fillId="2" borderId="1" xfId="6" applyFont="1" applyFill="1" applyBorder="1" applyAlignment="1" applyProtection="1">
      <alignment vertical="center"/>
    </xf>
    <xf numFmtId="14" fontId="63" fillId="2" borderId="1" xfId="0" applyNumberFormat="1" applyFont="1" applyFill="1" applyBorder="1" applyAlignment="1">
      <alignment horizontal="center" vertical="center"/>
    </xf>
    <xf numFmtId="0" fontId="9" fillId="0" borderId="1" xfId="0" applyFont="1" applyBorder="1" applyAlignment="1">
      <alignment vertical="center" wrapText="1"/>
    </xf>
    <xf numFmtId="0" fontId="30" fillId="2" borderId="1" xfId="0" applyFont="1" applyFill="1" applyBorder="1" applyAlignment="1" applyProtection="1">
      <alignment horizontal="center" vertical="center"/>
      <protection locked="0"/>
    </xf>
    <xf numFmtId="0" fontId="9" fillId="0" borderId="1" xfId="0" applyFont="1" applyBorder="1" applyAlignment="1">
      <alignment horizontal="center" vertical="center" wrapText="1"/>
    </xf>
    <xf numFmtId="0" fontId="63" fillId="2" borderId="1" xfId="6" applyNumberFormat="1" applyFont="1" applyFill="1" applyBorder="1" applyAlignment="1" applyProtection="1">
      <alignment horizontal="center" vertical="center"/>
    </xf>
    <xf numFmtId="0" fontId="63" fillId="2" borderId="3" xfId="6" applyNumberFormat="1" applyFont="1" applyFill="1" applyBorder="1" applyAlignment="1" applyProtection="1">
      <alignment horizontal="center" vertical="center"/>
    </xf>
    <xf numFmtId="0" fontId="64" fillId="0" borderId="3" xfId="0" applyFont="1" applyBorder="1" applyAlignment="1">
      <alignment horizontal="center" vertical="center" wrapText="1"/>
    </xf>
    <xf numFmtId="0" fontId="9" fillId="0" borderId="5" xfId="0" quotePrefix="1" applyFont="1" applyBorder="1" applyAlignment="1" applyProtection="1">
      <alignment horizontal="center" vertical="center" wrapText="1"/>
      <protection locked="0"/>
    </xf>
    <xf numFmtId="0" fontId="9" fillId="0" borderId="1" xfId="0" applyFont="1" applyBorder="1" applyAlignment="1">
      <alignment vertical="top" wrapText="1"/>
    </xf>
    <xf numFmtId="0" fontId="9" fillId="0" borderId="4" xfId="0" applyFont="1" applyBorder="1" applyAlignment="1">
      <alignment horizontal="center" wrapText="1"/>
    </xf>
    <xf numFmtId="0" fontId="9" fillId="2" borderId="1" xfId="0" applyFont="1" applyFill="1" applyBorder="1" applyAlignment="1">
      <alignment horizontal="center" vertical="center"/>
    </xf>
    <xf numFmtId="9" fontId="9" fillId="2" borderId="1" xfId="6" applyFont="1" applyFill="1" applyBorder="1" applyAlignment="1" applyProtection="1">
      <alignment horizontal="center"/>
    </xf>
    <xf numFmtId="0" fontId="64" fillId="2" borderId="1" xfId="0" applyFont="1" applyFill="1" applyBorder="1" applyAlignment="1">
      <alignment horizontal="center"/>
    </xf>
    <xf numFmtId="0" fontId="64" fillId="0" borderId="3" xfId="0" applyFont="1" applyBorder="1" applyAlignment="1">
      <alignment vertical="center" wrapText="1"/>
    </xf>
    <xf numFmtId="0" fontId="9" fillId="0" borderId="3" xfId="0" applyFont="1" applyBorder="1" applyAlignment="1">
      <alignment vertical="top" wrapText="1"/>
    </xf>
    <xf numFmtId="49" fontId="9" fillId="2" borderId="4" xfId="0" applyNumberFormat="1" applyFont="1" applyFill="1" applyBorder="1" applyAlignment="1">
      <alignment horizontal="center" vertical="center" wrapText="1"/>
    </xf>
    <xf numFmtId="0" fontId="9" fillId="2" borderId="4" xfId="0" applyFont="1" applyFill="1" applyBorder="1" applyAlignment="1">
      <alignment horizontal="center" vertical="center"/>
    </xf>
    <xf numFmtId="0" fontId="9" fillId="0" borderId="1" xfId="0" quotePrefix="1" applyFont="1" applyBorder="1" applyAlignment="1">
      <alignment horizontal="justify" vertical="center"/>
    </xf>
    <xf numFmtId="0" fontId="9" fillId="0" borderId="1" xfId="0" applyFont="1" applyBorder="1" applyAlignment="1" applyProtection="1">
      <alignment vertical="center" wrapText="1"/>
      <protection locked="0"/>
    </xf>
    <xf numFmtId="0" fontId="9" fillId="0" borderId="1" xfId="0" applyFont="1" applyBorder="1" applyAlignment="1" applyProtection="1">
      <alignment horizontal="left" vertical="center"/>
      <protection locked="0"/>
    </xf>
    <xf numFmtId="0" fontId="9" fillId="2" borderId="1" xfId="0" applyFont="1" applyFill="1" applyBorder="1" applyAlignment="1" applyProtection="1">
      <alignment horizontal="center"/>
      <protection locked="0"/>
    </xf>
    <xf numFmtId="49" fontId="63" fillId="2" borderId="1" xfId="0" applyNumberFormat="1" applyFont="1" applyFill="1" applyBorder="1" applyAlignment="1">
      <alignment vertical="center" wrapText="1"/>
    </xf>
    <xf numFmtId="9" fontId="9" fillId="2" borderId="1" xfId="0" applyNumberFormat="1" applyFont="1" applyFill="1" applyBorder="1" applyProtection="1">
      <protection locked="0"/>
    </xf>
    <xf numFmtId="14" fontId="63" fillId="0" borderId="1" xfId="0" applyNumberFormat="1" applyFont="1" applyBorder="1" applyAlignment="1">
      <alignment horizontal="center" wrapText="1"/>
    </xf>
    <xf numFmtId="0" fontId="9" fillId="2" borderId="1" xfId="0" applyFont="1" applyFill="1" applyBorder="1" applyAlignment="1" applyProtection="1">
      <alignment horizontal="left" vertical="center" wrapText="1"/>
      <protection locked="0"/>
    </xf>
    <xf numFmtId="0" fontId="9" fillId="0" borderId="1" xfId="0" applyFont="1" applyBorder="1" applyProtection="1">
      <protection locked="0"/>
    </xf>
    <xf numFmtId="14" fontId="9" fillId="0" borderId="1" xfId="0" applyNumberFormat="1" applyFont="1" applyBorder="1" applyAlignment="1" applyProtection="1">
      <alignment horizontal="center"/>
      <protection locked="0"/>
    </xf>
    <xf numFmtId="0" fontId="9" fillId="2" borderId="1" xfId="0" applyFont="1" applyFill="1" applyBorder="1" applyAlignment="1" applyProtection="1">
      <alignment horizontal="left" wrapText="1"/>
      <protection locked="0"/>
    </xf>
    <xf numFmtId="0" fontId="9" fillId="2" borderId="1" xfId="0" applyFont="1" applyFill="1" applyBorder="1" applyAlignment="1" applyProtection="1">
      <alignment horizontal="left" vertical="center"/>
      <protection locked="0"/>
    </xf>
    <xf numFmtId="0" fontId="9" fillId="2" borderId="3" xfId="0" applyFont="1" applyFill="1" applyBorder="1" applyAlignment="1" applyProtection="1">
      <alignment vertical="center" wrapText="1"/>
      <protection locked="0"/>
    </xf>
    <xf numFmtId="14" fontId="9" fillId="0" borderId="3" xfId="0" applyNumberFormat="1" applyFont="1" applyBorder="1" applyAlignment="1" applyProtection="1">
      <alignment horizontal="center"/>
      <protection locked="0"/>
    </xf>
    <xf numFmtId="0" fontId="9" fillId="2" borderId="3" xfId="0" applyFont="1" applyFill="1" applyBorder="1" applyAlignment="1" applyProtection="1">
      <alignment horizontal="left" wrapText="1"/>
      <protection locked="0"/>
    </xf>
    <xf numFmtId="0" fontId="30" fillId="2" borderId="3" xfId="0" applyFont="1" applyFill="1" applyBorder="1" applyAlignment="1" applyProtection="1">
      <alignment vertical="center" wrapText="1"/>
      <protection locked="0"/>
    </xf>
    <xf numFmtId="0" fontId="9" fillId="2" borderId="1" xfId="0" applyFont="1" applyFill="1" applyBorder="1" applyAlignment="1" applyProtection="1">
      <alignment vertical="center" wrapText="1"/>
      <protection locked="0"/>
    </xf>
    <xf numFmtId="0" fontId="9" fillId="2" borderId="1" xfId="0" applyFont="1" applyFill="1" applyBorder="1" applyAlignment="1" applyProtection="1">
      <alignment horizontal="center" vertical="center"/>
      <protection locked="0"/>
    </xf>
    <xf numFmtId="9" fontId="9" fillId="2" borderId="1" xfId="0" applyNumberFormat="1" applyFont="1" applyFill="1" applyBorder="1" applyAlignment="1" applyProtection="1">
      <alignment vertical="center"/>
      <protection locked="0"/>
    </xf>
    <xf numFmtId="0" fontId="9" fillId="2" borderId="1" xfId="0" applyFont="1" applyFill="1" applyBorder="1" applyAlignment="1" applyProtection="1">
      <alignment vertical="center"/>
      <protection locked="0"/>
    </xf>
    <xf numFmtId="0" fontId="30" fillId="2" borderId="4" xfId="0" applyFont="1" applyFill="1" applyBorder="1" applyAlignment="1" applyProtection="1">
      <alignment vertical="center" wrapText="1"/>
      <protection locked="0"/>
    </xf>
    <xf numFmtId="0" fontId="37" fillId="2" borderId="13" xfId="0" applyFont="1" applyFill="1" applyBorder="1" applyAlignment="1">
      <alignment vertical="center" wrapText="1"/>
    </xf>
    <xf numFmtId="0" fontId="37" fillId="2" borderId="6" xfId="0" applyFont="1" applyFill="1" applyBorder="1" applyAlignment="1">
      <alignment vertical="center" wrapText="1"/>
    </xf>
    <xf numFmtId="0" fontId="37" fillId="17" borderId="49" xfId="0" applyFont="1" applyFill="1" applyBorder="1" applyAlignment="1">
      <alignment horizontal="left" vertical="center" wrapText="1"/>
    </xf>
    <xf numFmtId="0" fontId="18" fillId="2" borderId="57" xfId="0" applyFont="1" applyFill="1" applyBorder="1" applyAlignment="1">
      <alignment vertical="center" wrapText="1"/>
    </xf>
    <xf numFmtId="0" fontId="37" fillId="2" borderId="57" xfId="0" applyFont="1" applyFill="1" applyBorder="1" applyAlignment="1">
      <alignment vertical="center" wrapText="1"/>
    </xf>
    <xf numFmtId="0" fontId="5" fillId="17" borderId="15" xfId="0" applyFont="1" applyFill="1" applyBorder="1" applyAlignment="1">
      <alignment horizontal="center" vertical="center" wrapText="1"/>
    </xf>
    <xf numFmtId="49" fontId="5" fillId="2" borderId="17" xfId="0" applyNumberFormat="1" applyFont="1" applyFill="1" applyBorder="1" applyAlignment="1">
      <alignment horizontal="center" vertical="center" wrapText="1"/>
    </xf>
    <xf numFmtId="0" fontId="37" fillId="17" borderId="20" xfId="3" applyFont="1" applyFill="1" applyBorder="1" applyAlignment="1">
      <alignment horizontal="left" vertical="center" wrapText="1"/>
    </xf>
    <xf numFmtId="0" fontId="37" fillId="17" borderId="17" xfId="3" applyFont="1" applyFill="1" applyBorder="1" applyAlignment="1">
      <alignment vertical="center" wrapText="1"/>
    </xf>
    <xf numFmtId="0" fontId="35" fillId="18" borderId="17" xfId="0" applyFont="1" applyFill="1" applyBorder="1" applyAlignment="1">
      <alignment vertical="center" wrapText="1"/>
    </xf>
    <xf numFmtId="0" fontId="35" fillId="18" borderId="17" xfId="0" applyFont="1" applyFill="1" applyBorder="1" applyAlignment="1">
      <alignment vertical="top" wrapText="1"/>
    </xf>
    <xf numFmtId="0" fontId="64" fillId="2" borderId="17" xfId="0" applyFont="1" applyFill="1" applyBorder="1" applyAlignment="1">
      <alignment horizontal="center" vertical="center"/>
    </xf>
    <xf numFmtId="0" fontId="68" fillId="2" borderId="17" xfId="0" applyFont="1" applyFill="1" applyBorder="1" applyAlignment="1">
      <alignment horizontal="center" vertical="center"/>
    </xf>
    <xf numFmtId="0" fontId="64" fillId="2" borderId="17" xfId="0" applyFont="1" applyFill="1" applyBorder="1" applyAlignment="1">
      <alignment horizontal="center"/>
    </xf>
    <xf numFmtId="0" fontId="9" fillId="0" borderId="17" xfId="0" applyFont="1" applyBorder="1" applyProtection="1">
      <protection locked="0"/>
    </xf>
    <xf numFmtId="0" fontId="9" fillId="2" borderId="17" xfId="0" applyFont="1" applyFill="1" applyBorder="1" applyAlignment="1" applyProtection="1">
      <alignment vertical="center"/>
      <protection locked="0"/>
    </xf>
    <xf numFmtId="0" fontId="30" fillId="2" borderId="47" xfId="0" applyFont="1" applyFill="1" applyBorder="1" applyAlignment="1" applyProtection="1">
      <alignment vertical="center" wrapText="1"/>
      <protection locked="0"/>
    </xf>
    <xf numFmtId="0" fontId="9" fillId="2" borderId="48" xfId="0" applyFont="1" applyFill="1" applyBorder="1" applyAlignment="1" applyProtection="1">
      <alignment vertical="center" wrapText="1"/>
      <protection locked="0"/>
    </xf>
    <xf numFmtId="0" fontId="9" fillId="2" borderId="48" xfId="0" applyFont="1" applyFill="1" applyBorder="1" applyAlignment="1" applyProtection="1">
      <alignment horizontal="center" vertical="center"/>
      <protection locked="0"/>
    </xf>
    <xf numFmtId="9" fontId="9" fillId="2" borderId="48" xfId="0" applyNumberFormat="1" applyFont="1" applyFill="1" applyBorder="1" applyAlignment="1" applyProtection="1">
      <alignment vertical="center"/>
      <protection locked="0"/>
    </xf>
    <xf numFmtId="0" fontId="9" fillId="2" borderId="48" xfId="0" applyFont="1" applyFill="1" applyBorder="1" applyAlignment="1" applyProtection="1">
      <alignment vertical="center"/>
      <protection locked="0"/>
    </xf>
    <xf numFmtId="0" fontId="9" fillId="2" borderId="18" xfId="0" applyFont="1" applyFill="1" applyBorder="1" applyAlignment="1" applyProtection="1">
      <alignment vertical="center"/>
      <protection locked="0"/>
    </xf>
    <xf numFmtId="0" fontId="9" fillId="0" borderId="1" xfId="0" applyFont="1" applyBorder="1" applyAlignment="1" applyProtection="1">
      <alignment horizontal="center"/>
      <protection locked="0"/>
    </xf>
    <xf numFmtId="0" fontId="8" fillId="0" borderId="3" xfId="0" applyFont="1" applyBorder="1" applyAlignment="1">
      <alignment horizontal="center" vertical="center" wrapText="1"/>
    </xf>
    <xf numFmtId="0" fontId="31" fillId="0" borderId="3" xfId="0" applyFont="1" applyBorder="1" applyAlignment="1">
      <alignment horizontal="justify" vertical="center" wrapText="1"/>
    </xf>
    <xf numFmtId="49" fontId="8" fillId="2" borderId="1" xfId="0" applyNumberFormat="1" applyFont="1" applyFill="1" applyBorder="1" applyAlignment="1">
      <alignment horizontal="center" vertical="center" wrapText="1"/>
    </xf>
    <xf numFmtId="9" fontId="8" fillId="0" borderId="1" xfId="6" applyFont="1" applyFill="1" applyBorder="1" applyAlignment="1" applyProtection="1">
      <alignment vertical="center" wrapText="1"/>
    </xf>
    <xf numFmtId="14" fontId="8" fillId="2" borderId="1" xfId="0" applyNumberFormat="1" applyFont="1" applyFill="1" applyBorder="1" applyAlignment="1">
      <alignment horizontal="center" vertical="center" wrapText="1"/>
    </xf>
    <xf numFmtId="0" fontId="8" fillId="2" borderId="1" xfId="0" quotePrefix="1" applyFont="1" applyFill="1" applyBorder="1" applyAlignment="1">
      <alignment horizontal="left" vertical="center" wrapText="1"/>
    </xf>
    <xf numFmtId="0" fontId="8" fillId="0" borderId="4" xfId="0" applyFont="1" applyBorder="1" applyAlignment="1">
      <alignment horizontal="center" vertical="center" wrapText="1"/>
    </xf>
    <xf numFmtId="49" fontId="8" fillId="2" borderId="3"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8" fillId="2" borderId="5" xfId="0" applyNumberFormat="1" applyFont="1" applyFill="1" applyBorder="1" applyAlignment="1">
      <alignment horizontal="center" vertical="center" wrapText="1"/>
    </xf>
    <xf numFmtId="0" fontId="8" fillId="0" borderId="5" xfId="0" applyFont="1" applyBorder="1" applyAlignment="1">
      <alignment horizontal="center" vertical="center" wrapText="1"/>
    </xf>
    <xf numFmtId="0" fontId="8" fillId="2" borderId="5" xfId="0" quotePrefix="1" applyFont="1" applyFill="1" applyBorder="1" applyAlignment="1">
      <alignment horizontal="left" vertical="center" wrapText="1"/>
    </xf>
    <xf numFmtId="0" fontId="31" fillId="2" borderId="1" xfId="0" applyFont="1" applyFill="1" applyBorder="1" applyAlignment="1">
      <alignment horizontal="justify" vertical="center" wrapText="1"/>
    </xf>
    <xf numFmtId="14" fontId="8" fillId="0" borderId="1" xfId="0" applyNumberFormat="1" applyFont="1" applyBorder="1" applyAlignment="1">
      <alignment horizontal="center" vertical="center" wrapText="1"/>
    </xf>
    <xf numFmtId="0" fontId="13" fillId="0" borderId="1" xfId="0" quotePrefix="1" applyFont="1" applyBorder="1" applyAlignment="1">
      <alignment horizontal="left" vertical="center" wrapText="1"/>
    </xf>
    <xf numFmtId="14" fontId="8" fillId="0" borderId="5" xfId="0" applyNumberFormat="1" applyFont="1" applyBorder="1" applyAlignment="1">
      <alignment horizontal="center" vertical="center" wrapText="1"/>
    </xf>
    <xf numFmtId="0" fontId="31" fillId="0" borderId="5" xfId="0" applyFont="1" applyBorder="1" applyAlignment="1">
      <alignment horizontal="center" vertical="center" wrapText="1"/>
    </xf>
    <xf numFmtId="0" fontId="13" fillId="0" borderId="5" xfId="0" quotePrefix="1" applyFont="1" applyBorder="1" applyAlignment="1">
      <alignment horizontal="left" vertical="center" wrapText="1"/>
    </xf>
    <xf numFmtId="9" fontId="8" fillId="0" borderId="4" xfId="6" applyFont="1" applyFill="1" applyBorder="1" applyAlignment="1" applyProtection="1">
      <alignment vertical="center" wrapText="1"/>
    </xf>
    <xf numFmtId="0" fontId="13" fillId="0" borderId="1" xfId="0" applyFont="1" applyBorder="1" applyAlignment="1">
      <alignment horizontal="left" vertical="center" wrapText="1"/>
    </xf>
    <xf numFmtId="9" fontId="8" fillId="0" borderId="5" xfId="6" applyFont="1" applyFill="1" applyBorder="1" applyAlignment="1" applyProtection="1">
      <alignment vertical="center" wrapText="1"/>
    </xf>
    <xf numFmtId="0" fontId="32" fillId="2" borderId="1" xfId="0" applyFont="1" applyFill="1" applyBorder="1" applyAlignment="1">
      <alignment horizontal="center" vertical="center" wrapText="1"/>
    </xf>
    <xf numFmtId="9" fontId="8" fillId="0" borderId="3" xfId="6" applyFont="1" applyFill="1" applyBorder="1" applyAlignment="1" applyProtection="1">
      <alignment vertical="center" wrapText="1"/>
    </xf>
    <xf numFmtId="0" fontId="31" fillId="2" borderId="3" xfId="0" applyFont="1" applyFill="1" applyBorder="1" applyAlignment="1">
      <alignment horizontal="justify" vertical="center" wrapText="1"/>
    </xf>
    <xf numFmtId="0" fontId="31" fillId="0" borderId="1" xfId="0" applyFont="1" applyBorder="1" applyAlignment="1">
      <alignment horizontal="left" vertical="center" wrapText="1"/>
    </xf>
    <xf numFmtId="0" fontId="37" fillId="18" borderId="48" xfId="0" applyFont="1" applyFill="1" applyBorder="1" applyAlignment="1">
      <alignment horizontal="center" vertical="center" wrapText="1"/>
    </xf>
    <xf numFmtId="49" fontId="8" fillId="2" borderId="5" xfId="0" applyNumberFormat="1" applyFont="1" applyFill="1" applyBorder="1" applyAlignment="1">
      <alignment horizontal="justify" vertical="center" wrapText="1"/>
    </xf>
    <xf numFmtId="14" fontId="8" fillId="2" borderId="5" xfId="0" applyNumberFormat="1" applyFont="1" applyFill="1" applyBorder="1" applyAlignment="1">
      <alignment horizontal="center" vertical="center" wrapText="1"/>
    </xf>
    <xf numFmtId="0" fontId="7" fillId="17" borderId="20" xfId="3" applyFont="1" applyFill="1" applyBorder="1" applyAlignment="1">
      <alignment horizontal="left" vertical="center" wrapText="1"/>
    </xf>
    <xf numFmtId="0" fontId="69" fillId="16" borderId="59" xfId="0" applyFont="1" applyFill="1" applyBorder="1" applyAlignment="1">
      <alignment horizontal="center" vertical="center" wrapText="1"/>
    </xf>
    <xf numFmtId="0" fontId="32" fillId="2" borderId="17" xfId="0" applyFont="1" applyFill="1" applyBorder="1" applyAlignment="1">
      <alignment horizontal="center" vertical="center" wrapText="1"/>
    </xf>
    <xf numFmtId="0" fontId="31" fillId="2" borderId="48" xfId="0" applyFont="1" applyFill="1" applyBorder="1" applyAlignment="1">
      <alignment horizontal="justify" vertical="center" wrapText="1"/>
    </xf>
    <xf numFmtId="49" fontId="8" fillId="2" borderId="48" xfId="0" applyNumberFormat="1" applyFont="1" applyFill="1" applyBorder="1" applyAlignment="1">
      <alignment horizontal="center" vertical="center" wrapText="1"/>
    </xf>
    <xf numFmtId="9" fontId="8" fillId="0" borderId="48" xfId="6" applyFont="1" applyFill="1" applyBorder="1" applyAlignment="1" applyProtection="1">
      <alignment vertical="center" wrapText="1"/>
    </xf>
    <xf numFmtId="14" fontId="8" fillId="0" borderId="48" xfId="0" applyNumberFormat="1" applyFont="1" applyBorder="1" applyAlignment="1">
      <alignment horizontal="center" vertical="center" wrapText="1"/>
    </xf>
    <xf numFmtId="0" fontId="31" fillId="0" borderId="48" xfId="0" applyFont="1" applyBorder="1" applyAlignment="1">
      <alignment horizontal="left" vertical="center" wrapText="1"/>
    </xf>
    <xf numFmtId="0" fontId="32" fillId="2" borderId="48" xfId="0" applyFont="1" applyFill="1" applyBorder="1" applyAlignment="1">
      <alignment horizontal="center" vertical="center" wrapText="1"/>
    </xf>
    <xf numFmtId="0" fontId="32" fillId="2" borderId="18" xfId="0" applyFont="1" applyFill="1" applyBorder="1" applyAlignment="1">
      <alignment horizontal="center" vertical="center" wrapText="1"/>
    </xf>
    <xf numFmtId="0" fontId="57" fillId="0" borderId="3" xfId="0" applyFont="1" applyBorder="1" applyAlignment="1">
      <alignment vertical="center" wrapText="1"/>
    </xf>
    <xf numFmtId="0" fontId="57" fillId="0" borderId="5" xfId="0" applyFont="1" applyBorder="1" applyAlignment="1">
      <alignment vertical="center" wrapText="1"/>
    </xf>
    <xf numFmtId="49" fontId="57" fillId="0" borderId="1" xfId="0" applyNumberFormat="1" applyFont="1" applyBorder="1" applyAlignment="1">
      <alignment horizontal="justify" vertical="center" wrapText="1"/>
    </xf>
    <xf numFmtId="49" fontId="57" fillId="0" borderId="48" xfId="0" applyNumberFormat="1" applyFont="1" applyBorder="1" applyAlignment="1">
      <alignment horizontal="justify" vertical="center" wrapText="1"/>
    </xf>
    <xf numFmtId="0" fontId="37" fillId="2" borderId="2" xfId="0" applyFont="1" applyFill="1" applyBorder="1" applyAlignment="1">
      <alignment vertical="center"/>
    </xf>
    <xf numFmtId="0" fontId="37" fillId="2" borderId="7" xfId="0" applyFont="1" applyFill="1" applyBorder="1" applyAlignment="1">
      <alignment vertical="center"/>
    </xf>
    <xf numFmtId="0" fontId="37" fillId="17" borderId="1" xfId="0" applyFont="1" applyFill="1" applyBorder="1" applyAlignment="1">
      <alignment horizontal="center" vertical="center" wrapText="1"/>
    </xf>
    <xf numFmtId="0" fontId="30" fillId="0" borderId="1" xfId="0" applyFont="1" applyBorder="1" applyAlignment="1" applyProtection="1">
      <alignment horizontal="left" vertical="center" wrapText="1"/>
      <protection locked="0"/>
    </xf>
    <xf numFmtId="9" fontId="34" fillId="0" borderId="3" xfId="0" applyNumberFormat="1" applyFont="1" applyBorder="1" applyAlignment="1">
      <alignment horizontal="center" vertical="center"/>
    </xf>
    <xf numFmtId="14" fontId="34" fillId="0" borderId="3" xfId="0" applyNumberFormat="1" applyFont="1" applyBorder="1" applyAlignment="1">
      <alignment horizontal="center" vertical="center"/>
    </xf>
    <xf numFmtId="0" fontId="34" fillId="0" borderId="3" xfId="0" applyFont="1" applyBorder="1" applyAlignment="1">
      <alignment horizontal="center" vertical="center" wrapText="1"/>
    </xf>
    <xf numFmtId="0" fontId="35" fillId="2" borderId="1" xfId="0" applyFont="1" applyFill="1" applyBorder="1" applyAlignment="1">
      <alignment horizontal="center" vertical="center" wrapText="1"/>
    </xf>
    <xf numFmtId="9" fontId="9" fillId="0" borderId="1" xfId="0" quotePrefix="1" applyNumberFormat="1" applyFont="1" applyBorder="1" applyAlignment="1">
      <alignment horizontal="center" vertical="center" wrapText="1"/>
    </xf>
    <xf numFmtId="9" fontId="34" fillId="0" borderId="3" xfId="0" applyNumberFormat="1" applyFont="1" applyBorder="1" applyAlignment="1">
      <alignment horizontal="center" vertical="center" wrapText="1"/>
    </xf>
    <xf numFmtId="0" fontId="9" fillId="0" borderId="1" xfId="0" quotePrefix="1" applyFont="1" applyBorder="1" applyAlignment="1">
      <alignment horizontal="center" vertical="center" wrapText="1"/>
    </xf>
    <xf numFmtId="0" fontId="63" fillId="0" borderId="1" xfId="0" applyFont="1" applyBorder="1" applyAlignment="1">
      <alignment vertical="center" wrapText="1"/>
    </xf>
    <xf numFmtId="0" fontId="5" fillId="0" borderId="1" xfId="0" applyFont="1" applyBorder="1" applyAlignment="1">
      <alignment horizontal="center" vertical="center" wrapText="1"/>
    </xf>
    <xf numFmtId="0" fontId="9" fillId="0" borderId="1" xfId="0" applyFont="1" applyBorder="1" applyAlignment="1" applyProtection="1">
      <alignment horizontal="center" vertical="center" wrapText="1"/>
      <protection locked="0"/>
    </xf>
    <xf numFmtId="9" fontId="9" fillId="0" borderId="1" xfId="0" applyNumberFormat="1" applyFont="1" applyBorder="1" applyAlignment="1" applyProtection="1">
      <alignment horizontal="center" vertical="center"/>
      <protection locked="0"/>
    </xf>
    <xf numFmtId="14" fontId="9" fillId="0" borderId="1" xfId="0" applyNumberFormat="1" applyFont="1" applyBorder="1" applyAlignment="1" applyProtection="1">
      <alignment horizontal="center" vertical="center"/>
      <protection locked="0"/>
    </xf>
    <xf numFmtId="0" fontId="30" fillId="0" borderId="1" xfId="0" applyFont="1" applyBorder="1" applyAlignment="1" applyProtection="1">
      <alignment horizontal="center" vertical="center" wrapText="1"/>
      <protection locked="0"/>
    </xf>
    <xf numFmtId="0" fontId="58" fillId="0" borderId="1" xfId="0" applyFont="1" applyBorder="1" applyAlignment="1">
      <alignment vertical="center" wrapText="1"/>
    </xf>
    <xf numFmtId="49" fontId="57" fillId="0" borderId="1" xfId="0" applyNumberFormat="1" applyFont="1" applyBorder="1" applyAlignment="1">
      <alignment horizontal="left" vertical="top" wrapText="1"/>
    </xf>
    <xf numFmtId="0" fontId="57" fillId="0" borderId="4" xfId="0" applyFont="1" applyBorder="1" applyAlignment="1">
      <alignment vertical="center" wrapText="1"/>
    </xf>
    <xf numFmtId="9" fontId="9" fillId="0" borderId="1" xfId="0" applyNumberFormat="1" applyFont="1" applyBorder="1" applyAlignment="1" applyProtection="1">
      <alignment horizontal="center" vertical="center" wrapText="1"/>
      <protection locked="0"/>
    </xf>
    <xf numFmtId="0" fontId="18" fillId="2" borderId="15" xfId="0" applyFont="1" applyFill="1" applyBorder="1" applyAlignment="1">
      <alignment vertical="center"/>
    </xf>
    <xf numFmtId="0" fontId="18" fillId="2" borderId="56" xfId="0" applyFont="1" applyFill="1" applyBorder="1" applyAlignment="1">
      <alignment vertical="center"/>
    </xf>
    <xf numFmtId="0" fontId="37" fillId="2" borderId="57" xfId="0" applyFont="1" applyFill="1" applyBorder="1" applyAlignment="1">
      <alignment vertical="center"/>
    </xf>
    <xf numFmtId="0" fontId="37" fillId="2" borderId="58" xfId="0" applyFont="1" applyFill="1" applyBorder="1" applyAlignment="1">
      <alignment vertical="center"/>
    </xf>
    <xf numFmtId="0" fontId="37" fillId="17" borderId="15" xfId="0" applyFont="1" applyFill="1" applyBorder="1" applyAlignment="1">
      <alignment horizontal="center" vertical="center" wrapText="1"/>
    </xf>
    <xf numFmtId="49" fontId="5" fillId="0" borderId="42" xfId="0" applyNumberFormat="1" applyFont="1" applyBorder="1" applyAlignment="1">
      <alignment vertical="center" wrapText="1"/>
    </xf>
    <xf numFmtId="0" fontId="35" fillId="2" borderId="17" xfId="0" applyFont="1" applyFill="1" applyBorder="1" applyAlignment="1">
      <alignment horizontal="center" vertical="center" wrapText="1"/>
    </xf>
    <xf numFmtId="49" fontId="5" fillId="0" borderId="43" xfId="0" applyNumberFormat="1" applyFont="1" applyBorder="1" applyAlignment="1">
      <alignment vertical="center" wrapText="1"/>
    </xf>
    <xf numFmtId="0" fontId="35" fillId="0" borderId="0" xfId="0" applyFont="1" applyAlignment="1" applyProtection="1">
      <alignment horizontal="center" vertical="center" wrapText="1"/>
      <protection locked="0"/>
    </xf>
    <xf numFmtId="0" fontId="64" fillId="2" borderId="17" xfId="0" applyFont="1" applyFill="1" applyBorder="1" applyAlignment="1">
      <alignment horizontal="center" vertical="center" wrapText="1"/>
    </xf>
    <xf numFmtId="49" fontId="5" fillId="0" borderId="61" xfId="0" applyNumberFormat="1" applyFont="1" applyBorder="1" applyAlignment="1">
      <alignment vertical="center" wrapText="1"/>
    </xf>
    <xf numFmtId="9" fontId="34" fillId="0" borderId="48" xfId="0" applyNumberFormat="1" applyFont="1" applyBorder="1" applyAlignment="1" applyProtection="1">
      <alignment horizontal="center" vertical="center" wrapText="1"/>
      <protection locked="0"/>
    </xf>
    <xf numFmtId="0" fontId="34" fillId="0" borderId="48" xfId="0" applyFont="1" applyBorder="1" applyAlignment="1" applyProtection="1">
      <alignment horizontal="center" wrapText="1"/>
      <protection locked="0"/>
    </xf>
    <xf numFmtId="0" fontId="34" fillId="0" borderId="48" xfId="0" applyFont="1" applyBorder="1" applyAlignment="1" applyProtection="1">
      <alignment horizontal="center" vertical="center" wrapText="1"/>
      <protection locked="0"/>
    </xf>
    <xf numFmtId="0" fontId="9" fillId="2" borderId="48" xfId="0" applyFont="1" applyFill="1" applyBorder="1" applyProtection="1">
      <protection locked="0"/>
    </xf>
    <xf numFmtId="0" fontId="9" fillId="2" borderId="18" xfId="0" applyFont="1" applyFill="1" applyBorder="1" applyProtection="1">
      <protection locked="0"/>
    </xf>
    <xf numFmtId="0" fontId="9" fillId="2" borderId="15" xfId="0" applyFont="1" applyFill="1" applyBorder="1" applyProtection="1">
      <protection locked="0"/>
    </xf>
    <xf numFmtId="0" fontId="9" fillId="2" borderId="30" xfId="0" applyFont="1" applyFill="1" applyBorder="1" applyProtection="1">
      <protection locked="0"/>
    </xf>
    <xf numFmtId="0" fontId="9" fillId="2" borderId="5" xfId="0" applyFont="1" applyFill="1" applyBorder="1" applyProtection="1">
      <protection locked="0"/>
    </xf>
    <xf numFmtId="0" fontId="9" fillId="2" borderId="44" xfId="0" applyFont="1" applyFill="1" applyBorder="1" applyProtection="1">
      <protection locked="0"/>
    </xf>
    <xf numFmtId="0" fontId="37" fillId="17" borderId="50" xfId="0" applyFont="1" applyFill="1" applyBorder="1" applyAlignment="1">
      <alignment horizontal="left" vertical="center" wrapText="1"/>
    </xf>
    <xf numFmtId="0" fontId="37" fillId="17" borderId="51" xfId="0" applyFont="1" applyFill="1" applyBorder="1" applyAlignment="1">
      <alignment horizontal="left" vertical="center" wrapText="1"/>
    </xf>
    <xf numFmtId="0" fontId="5" fillId="17" borderId="48" xfId="0" applyFont="1" applyFill="1" applyBorder="1" applyAlignment="1">
      <alignment horizontal="center" vertical="center" wrapText="1"/>
    </xf>
    <xf numFmtId="49" fontId="5" fillId="2" borderId="48" xfId="0" applyNumberFormat="1" applyFont="1" applyFill="1" applyBorder="1" applyAlignment="1">
      <alignment horizontal="center" vertical="center" wrapText="1"/>
    </xf>
    <xf numFmtId="49" fontId="5" fillId="2" borderId="18" xfId="0" applyNumberFormat="1" applyFont="1" applyFill="1" applyBorder="1" applyAlignment="1">
      <alignment horizontal="center" vertical="center" wrapText="1"/>
    </xf>
    <xf numFmtId="0" fontId="37" fillId="17" borderId="54" xfId="0" applyFont="1" applyFill="1" applyBorder="1" applyAlignment="1">
      <alignment horizontal="left" vertical="center" wrapText="1"/>
    </xf>
    <xf numFmtId="0" fontId="37" fillId="2" borderId="5" xfId="0" applyFont="1" applyFill="1" applyBorder="1" applyAlignment="1">
      <alignment horizontal="left" vertical="center"/>
    </xf>
    <xf numFmtId="0" fontId="37" fillId="2" borderId="44" xfId="0" applyFont="1" applyFill="1" applyBorder="1" applyAlignment="1">
      <alignment horizontal="left" vertical="center"/>
    </xf>
    <xf numFmtId="0" fontId="10" fillId="16" borderId="40" xfId="0" applyFont="1" applyFill="1" applyBorder="1" applyAlignment="1">
      <alignment horizontal="center" vertical="center"/>
    </xf>
    <xf numFmtId="0" fontId="10" fillId="16" borderId="0" xfId="0" applyFont="1" applyFill="1" applyAlignment="1">
      <alignment horizontal="center" vertical="center"/>
    </xf>
    <xf numFmtId="0" fontId="10" fillId="16" borderId="59" xfId="0" applyFont="1" applyFill="1" applyBorder="1" applyAlignment="1">
      <alignment horizontal="center" vertical="center" wrapText="1"/>
    </xf>
    <xf numFmtId="0" fontId="63" fillId="0" borderId="5" xfId="0" applyFont="1" applyBorder="1" applyAlignment="1">
      <alignment vertical="center" wrapText="1"/>
    </xf>
    <xf numFmtId="9" fontId="63" fillId="2" borderId="5" xfId="6" applyFont="1" applyFill="1" applyBorder="1" applyAlignment="1" applyProtection="1">
      <alignment horizontal="center" vertical="center" wrapText="1"/>
    </xf>
    <xf numFmtId="0" fontId="35" fillId="0" borderId="5" xfId="0" applyFont="1" applyBorder="1" applyAlignment="1">
      <alignment horizontal="center" vertical="center" wrapText="1"/>
    </xf>
    <xf numFmtId="49" fontId="63" fillId="0" borderId="5" xfId="0" applyNumberFormat="1" applyFont="1" applyBorder="1" applyAlignment="1">
      <alignment vertical="center" wrapText="1"/>
    </xf>
    <xf numFmtId="0" fontId="9" fillId="0" borderId="44" xfId="0" quotePrefix="1" applyFont="1" applyBorder="1" applyAlignment="1" applyProtection="1">
      <alignment horizontal="center" vertical="center" wrapText="1"/>
      <protection locked="0"/>
    </xf>
    <xf numFmtId="0" fontId="63" fillId="2" borderId="1" xfId="0" applyFont="1" applyFill="1" applyBorder="1" applyAlignment="1">
      <alignment horizontal="left" vertical="center" wrapText="1"/>
    </xf>
    <xf numFmtId="9" fontId="63" fillId="2" borderId="1" xfId="6" applyFont="1" applyFill="1" applyBorder="1" applyAlignment="1" applyProtection="1">
      <alignment horizontal="center" vertical="center" wrapText="1"/>
    </xf>
    <xf numFmtId="0" fontId="9" fillId="0" borderId="1" xfId="0" quotePrefix="1" applyFont="1" applyBorder="1" applyAlignment="1" applyProtection="1">
      <alignment horizontal="center" vertical="center" wrapText="1"/>
      <protection locked="0"/>
    </xf>
    <xf numFmtId="0" fontId="9" fillId="0" borderId="17" xfId="0" quotePrefix="1" applyFont="1" applyBorder="1" applyAlignment="1" applyProtection="1">
      <alignment horizontal="center" vertical="center" wrapText="1"/>
      <protection locked="0"/>
    </xf>
    <xf numFmtId="0" fontId="63" fillId="2" borderId="1" xfId="0" applyFont="1" applyFill="1" applyBorder="1" applyAlignment="1">
      <alignment horizontal="justify" vertical="center" wrapText="1"/>
    </xf>
    <xf numFmtId="49" fontId="63" fillId="0" borderId="1" xfId="0" applyNumberFormat="1" applyFont="1" applyBorder="1" applyAlignment="1">
      <alignment horizontal="center" vertical="top" wrapText="1"/>
    </xf>
    <xf numFmtId="49" fontId="63" fillId="0" borderId="1" xfId="0" applyNumberFormat="1" applyFont="1" applyBorder="1" applyAlignment="1">
      <alignment horizontal="left" vertical="top" wrapText="1"/>
    </xf>
    <xf numFmtId="9" fontId="9" fillId="0" borderId="3" xfId="0" applyNumberFormat="1" applyFont="1" applyBorder="1" applyAlignment="1" applyProtection="1">
      <alignment vertical="center" wrapText="1"/>
      <protection locked="0"/>
    </xf>
    <xf numFmtId="49" fontId="63" fillId="2" borderId="3" xfId="0" applyNumberFormat="1" applyFont="1" applyFill="1" applyBorder="1" applyAlignment="1">
      <alignment vertical="center" wrapText="1"/>
    </xf>
    <xf numFmtId="0" fontId="5" fillId="0" borderId="4" xfId="0" applyFont="1" applyBorder="1" applyAlignment="1">
      <alignment vertical="center" wrapText="1"/>
    </xf>
    <xf numFmtId="0" fontId="63" fillId="0" borderId="4" xfId="0" applyFont="1" applyBorder="1" applyAlignment="1">
      <alignment vertical="center" wrapText="1"/>
    </xf>
    <xf numFmtId="0" fontId="64" fillId="0" borderId="4" xfId="0" applyFont="1" applyBorder="1" applyAlignment="1">
      <alignment vertical="center" wrapText="1"/>
    </xf>
    <xf numFmtId="0" fontId="63" fillId="2" borderId="5" xfId="0" applyFont="1" applyFill="1" applyBorder="1" applyAlignment="1">
      <alignment vertical="center" wrapText="1"/>
    </xf>
    <xf numFmtId="9" fontId="9" fillId="0" borderId="4" xfId="0" applyNumberFormat="1" applyFont="1" applyBorder="1" applyAlignment="1" applyProtection="1">
      <alignment vertical="center" wrapText="1"/>
      <protection locked="0"/>
    </xf>
    <xf numFmtId="9" fontId="63" fillId="2" borderId="4" xfId="6" applyFont="1" applyFill="1" applyBorder="1" applyAlignment="1" applyProtection="1">
      <alignment vertical="center" wrapText="1"/>
    </xf>
    <xf numFmtId="49" fontId="63" fillId="2" borderId="4" xfId="0" applyNumberFormat="1" applyFont="1" applyFill="1" applyBorder="1" applyAlignment="1">
      <alignment vertical="center" wrapText="1"/>
    </xf>
    <xf numFmtId="9" fontId="63" fillId="0" borderId="4" xfId="6" applyFont="1" applyFill="1" applyBorder="1" applyAlignment="1" applyProtection="1">
      <alignment vertical="center" wrapText="1"/>
    </xf>
    <xf numFmtId="14" fontId="63" fillId="0" borderId="1" xfId="6" applyNumberFormat="1" applyFont="1" applyFill="1" applyBorder="1" applyAlignment="1" applyProtection="1">
      <alignment horizontal="center" vertical="center" wrapText="1"/>
    </xf>
    <xf numFmtId="0" fontId="9" fillId="0" borderId="1" xfId="0" quotePrefix="1" applyFont="1" applyBorder="1" applyAlignment="1">
      <alignment horizontal="justify" vertical="center" wrapText="1"/>
    </xf>
    <xf numFmtId="0" fontId="9" fillId="0" borderId="17" xfId="0" quotePrefix="1" applyFont="1" applyBorder="1" applyAlignment="1">
      <alignment horizontal="justify" vertical="center" wrapText="1"/>
    </xf>
    <xf numFmtId="0" fontId="9" fillId="0" borderId="1" xfId="0" applyFont="1" applyBorder="1" applyAlignment="1" applyProtection="1">
      <alignment horizontal="justify" vertical="center" wrapText="1"/>
      <protection locked="0"/>
    </xf>
    <xf numFmtId="0" fontId="9" fillId="0" borderId="1" xfId="0" applyFont="1" applyBorder="1" applyAlignment="1" applyProtection="1">
      <alignment horizontal="center" vertical="top" wrapText="1"/>
      <protection locked="0"/>
    </xf>
    <xf numFmtId="0" fontId="63" fillId="2" borderId="1" xfId="0" applyFont="1" applyFill="1" applyBorder="1" applyAlignment="1">
      <alignment horizontal="center" vertical="center" wrapText="1"/>
    </xf>
    <xf numFmtId="14" fontId="9" fillId="0" borderId="1" xfId="0" applyNumberFormat="1" applyFont="1" applyBorder="1" applyAlignment="1" applyProtection="1">
      <alignment horizontal="center" vertical="center" wrapText="1"/>
      <protection locked="0"/>
    </xf>
    <xf numFmtId="0" fontId="9" fillId="0" borderId="1" xfId="13" quotePrefix="1" applyFont="1" applyBorder="1" applyAlignment="1">
      <alignment horizontal="center" vertical="center" wrapText="1"/>
    </xf>
    <xf numFmtId="0" fontId="9" fillId="0" borderId="17" xfId="13" quotePrefix="1" applyFont="1" applyBorder="1" applyAlignment="1">
      <alignment horizontal="center" vertical="center" wrapText="1"/>
    </xf>
    <xf numFmtId="0" fontId="9" fillId="0" borderId="4"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64" fillId="0" borderId="1" xfId="0" applyFont="1" applyBorder="1" applyAlignment="1">
      <alignment vertical="center" wrapText="1"/>
    </xf>
    <xf numFmtId="0" fontId="9" fillId="0" borderId="3" xfId="0" applyFont="1" applyBorder="1" applyAlignment="1" applyProtection="1">
      <alignment vertical="center" wrapText="1"/>
      <protection locked="0"/>
    </xf>
    <xf numFmtId="0" fontId="9" fillId="2" borderId="1" xfId="0" quotePrefix="1" applyFont="1" applyFill="1" applyBorder="1" applyAlignment="1" applyProtection="1">
      <alignment horizontal="center" vertical="center" wrapText="1"/>
      <protection locked="0"/>
    </xf>
    <xf numFmtId="0" fontId="9" fillId="2" borderId="17" xfId="0" quotePrefix="1" applyFont="1" applyFill="1" applyBorder="1" applyAlignment="1" applyProtection="1">
      <alignment horizontal="center" vertical="center" wrapText="1"/>
      <protection locked="0"/>
    </xf>
    <xf numFmtId="0" fontId="9" fillId="0" borderId="1" xfId="0" applyFont="1" applyBorder="1" applyAlignment="1" applyProtection="1">
      <alignment horizontal="left" vertical="center" wrapText="1"/>
      <protection locked="0"/>
    </xf>
    <xf numFmtId="0" fontId="9" fillId="0" borderId="48" xfId="0" applyFont="1" applyBorder="1" applyAlignment="1" applyProtection="1">
      <alignment vertical="center" wrapText="1"/>
      <protection locked="0"/>
    </xf>
    <xf numFmtId="0" fontId="9" fillId="0" borderId="47" xfId="0" applyFont="1" applyBorder="1" applyAlignment="1" applyProtection="1">
      <alignment vertical="center" wrapText="1"/>
      <protection locked="0"/>
    </xf>
    <xf numFmtId="0" fontId="9" fillId="2" borderId="48" xfId="0" quotePrefix="1" applyFont="1" applyFill="1" applyBorder="1" applyAlignment="1" applyProtection="1">
      <alignment horizontal="center" vertical="center" wrapText="1"/>
      <protection locked="0"/>
    </xf>
    <xf numFmtId="0" fontId="9" fillId="2" borderId="18" xfId="0" quotePrefix="1" applyFont="1" applyFill="1" applyBorder="1" applyAlignment="1" applyProtection="1">
      <alignment horizontal="center" vertical="center" wrapText="1"/>
      <protection locked="0"/>
    </xf>
    <xf numFmtId="49" fontId="63" fillId="2" borderId="3"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9" fontId="63" fillId="0" borderId="3" xfId="6" applyFont="1" applyFill="1" applyBorder="1" applyAlignment="1" applyProtection="1">
      <alignment horizontal="center" vertical="center" wrapText="1"/>
    </xf>
    <xf numFmtId="0" fontId="58" fillId="0" borderId="4" xfId="0" applyFont="1" applyBorder="1" applyAlignment="1">
      <alignment horizontal="center" vertical="center" wrapText="1"/>
    </xf>
    <xf numFmtId="0" fontId="37" fillId="17" borderId="1" xfId="3" applyFont="1" applyFill="1" applyBorder="1" applyAlignment="1">
      <alignment horizontal="left" vertical="center" wrapText="1"/>
    </xf>
    <xf numFmtId="0" fontId="10" fillId="16" borderId="1" xfId="0" applyFont="1" applyFill="1" applyBorder="1" applyAlignment="1">
      <alignment horizontal="center" vertical="center"/>
    </xf>
    <xf numFmtId="0" fontId="10" fillId="16" borderId="9" xfId="0" applyFont="1" applyFill="1" applyBorder="1" applyAlignment="1">
      <alignment horizontal="center" vertical="center"/>
    </xf>
    <xf numFmtId="0" fontId="5" fillId="0" borderId="5" xfId="0" applyFont="1" applyBorder="1" applyAlignment="1">
      <alignment vertical="center" wrapText="1"/>
    </xf>
    <xf numFmtId="0" fontId="37" fillId="17" borderId="1" xfId="0" applyFont="1" applyFill="1" applyBorder="1" applyAlignment="1">
      <alignment horizontal="left" vertical="center" wrapText="1"/>
    </xf>
    <xf numFmtId="49" fontId="37" fillId="2" borderId="1" xfId="0" applyNumberFormat="1" applyFont="1" applyFill="1" applyBorder="1" applyAlignment="1">
      <alignment vertical="center" wrapText="1"/>
    </xf>
    <xf numFmtId="0" fontId="37" fillId="18" borderId="3" xfId="0" applyFont="1" applyFill="1" applyBorder="1" applyAlignment="1">
      <alignment horizontal="center" vertical="center" wrapText="1"/>
    </xf>
    <xf numFmtId="49" fontId="63" fillId="0" borderId="1" xfId="0" applyNumberFormat="1" applyFont="1" applyBorder="1" applyAlignment="1">
      <alignment horizontal="justify" vertical="center" wrapText="1"/>
    </xf>
    <xf numFmtId="49" fontId="63" fillId="0" borderId="1" xfId="0" applyNumberFormat="1" applyFont="1" applyBorder="1" applyAlignment="1">
      <alignment horizontal="justify" vertical="center"/>
    </xf>
    <xf numFmtId="0" fontId="64" fillId="0" borderId="1" xfId="0" applyFont="1" applyBorder="1" applyAlignment="1">
      <alignment horizontal="justify" vertical="center" wrapText="1"/>
    </xf>
    <xf numFmtId="49" fontId="57" fillId="2" borderId="1" xfId="0" applyNumberFormat="1" applyFont="1" applyFill="1" applyBorder="1" applyAlignment="1">
      <alignment horizontal="justify" vertical="center" wrapText="1"/>
    </xf>
    <xf numFmtId="0" fontId="58" fillId="2" borderId="1" xfId="0" applyFont="1" applyFill="1" applyBorder="1" applyAlignment="1">
      <alignment horizontal="justify" vertical="center" wrapText="1"/>
    </xf>
    <xf numFmtId="0" fontId="58" fillId="0" borderId="1" xfId="0" applyFont="1" applyBorder="1" applyAlignment="1">
      <alignment horizontal="justify" vertical="center" wrapText="1"/>
    </xf>
    <xf numFmtId="14" fontId="63" fillId="2" borderId="1" xfId="0" applyNumberFormat="1" applyFont="1" applyFill="1" applyBorder="1" applyAlignment="1">
      <alignment horizontal="center" vertical="center" wrapText="1"/>
    </xf>
    <xf numFmtId="49" fontId="63" fillId="0" borderId="1" xfId="13" applyNumberFormat="1" applyFont="1" applyBorder="1" applyAlignment="1">
      <alignment horizontal="justify" vertical="center" wrapText="1"/>
    </xf>
    <xf numFmtId="9" fontId="63" fillId="0" borderId="1" xfId="6" applyFont="1" applyFill="1" applyBorder="1" applyAlignment="1" applyProtection="1">
      <alignment vertical="center" wrapText="1"/>
    </xf>
    <xf numFmtId="14" fontId="63" fillId="2" borderId="1" xfId="13" applyNumberFormat="1" applyFont="1" applyFill="1" applyBorder="1" applyAlignment="1">
      <alignment vertical="center" wrapText="1"/>
    </xf>
    <xf numFmtId="9" fontId="63" fillId="0" borderId="5" xfId="6" applyFont="1" applyFill="1" applyBorder="1" applyAlignment="1" applyProtection="1">
      <alignment vertical="center" wrapText="1"/>
    </xf>
    <xf numFmtId="9" fontId="63" fillId="2" borderId="1" xfId="6" applyFont="1" applyFill="1" applyBorder="1" applyAlignment="1" applyProtection="1">
      <alignment vertical="center" wrapText="1"/>
    </xf>
    <xf numFmtId="14" fontId="63" fillId="2" borderId="5" xfId="0" applyNumberFormat="1" applyFont="1" applyFill="1" applyBorder="1" applyAlignment="1">
      <alignment horizontal="center" vertical="center" wrapText="1"/>
    </xf>
    <xf numFmtId="49" fontId="37" fillId="2" borderId="16" xfId="0" applyNumberFormat="1" applyFont="1" applyFill="1" applyBorder="1" applyAlignment="1">
      <alignment vertical="center" wrapText="1"/>
    </xf>
    <xf numFmtId="49" fontId="37" fillId="2" borderId="17" xfId="0" applyNumberFormat="1" applyFont="1" applyFill="1" applyBorder="1" applyAlignment="1">
      <alignment vertical="center" wrapText="1"/>
    </xf>
    <xf numFmtId="0" fontId="63" fillId="2" borderId="17" xfId="0" quotePrefix="1" applyFont="1" applyFill="1" applyBorder="1" applyAlignment="1">
      <alignment horizontal="justify" vertical="center" wrapText="1"/>
    </xf>
    <xf numFmtId="0" fontId="9" fillId="2" borderId="17" xfId="0" applyFont="1" applyFill="1" applyBorder="1" applyAlignment="1" applyProtection="1">
      <alignment horizontal="center" vertical="center" wrapText="1"/>
      <protection locked="0"/>
    </xf>
    <xf numFmtId="0" fontId="30" fillId="0" borderId="43" xfId="0" applyFont="1" applyBorder="1" applyAlignment="1" applyProtection="1">
      <alignment horizontal="center" vertical="center" wrapText="1"/>
      <protection locked="0"/>
    </xf>
    <xf numFmtId="0" fontId="13" fillId="0" borderId="0" xfId="0" applyFont="1" applyProtection="1">
      <protection locked="0"/>
    </xf>
    <xf numFmtId="0" fontId="57" fillId="2" borderId="17" xfId="0" quotePrefix="1" applyFont="1" applyFill="1" applyBorder="1" applyAlignment="1">
      <alignment horizontal="justify" vertical="center" wrapText="1"/>
    </xf>
    <xf numFmtId="0" fontId="57" fillId="0" borderId="17" xfId="0" quotePrefix="1" applyFont="1" applyBorder="1" applyAlignment="1">
      <alignment horizontal="left" vertical="center" wrapText="1"/>
    </xf>
    <xf numFmtId="0" fontId="63" fillId="2" borderId="17" xfId="0" quotePrefix="1" applyFont="1" applyFill="1" applyBorder="1" applyAlignment="1">
      <alignment vertical="center" wrapText="1"/>
    </xf>
    <xf numFmtId="0" fontId="30" fillId="0" borderId="42" xfId="0" applyFont="1" applyBorder="1" applyAlignment="1" applyProtection="1">
      <alignment vertical="center" wrapText="1"/>
      <protection locked="0"/>
    </xf>
    <xf numFmtId="0" fontId="63" fillId="2" borderId="17" xfId="13" quotePrefix="1" applyFont="1" applyFill="1" applyBorder="1" applyAlignment="1">
      <alignment vertical="center" wrapText="1"/>
    </xf>
    <xf numFmtId="0" fontId="30" fillId="0" borderId="43" xfId="0" applyFont="1" applyBorder="1" applyAlignment="1" applyProtection="1">
      <alignment vertical="center" wrapText="1"/>
      <protection locked="0"/>
    </xf>
    <xf numFmtId="0" fontId="30" fillId="0" borderId="61" xfId="0" applyFont="1" applyBorder="1" applyAlignment="1" applyProtection="1">
      <alignment vertical="center" wrapText="1"/>
      <protection locked="0"/>
    </xf>
    <xf numFmtId="0" fontId="64" fillId="0" borderId="48" xfId="0" applyFont="1" applyBorder="1" applyAlignment="1">
      <alignment horizontal="justify" vertical="top" wrapText="1"/>
    </xf>
    <xf numFmtId="9" fontId="63" fillId="2" borderId="48" xfId="6" applyFont="1" applyFill="1" applyBorder="1" applyAlignment="1" applyProtection="1">
      <alignment vertical="center" wrapText="1"/>
    </xf>
    <xf numFmtId="0" fontId="63" fillId="2" borderId="18" xfId="0" quotePrefix="1" applyFont="1" applyFill="1" applyBorder="1" applyAlignment="1">
      <alignment vertical="center" wrapText="1"/>
    </xf>
    <xf numFmtId="0" fontId="37" fillId="2" borderId="1" xfId="0" applyFont="1" applyFill="1" applyBorder="1" applyAlignment="1">
      <alignment horizontal="left" vertical="center"/>
    </xf>
    <xf numFmtId="0" fontId="37" fillId="0" borderId="1" xfId="0" applyFont="1" applyBorder="1" applyAlignment="1">
      <alignment vertical="center" wrapText="1"/>
    </xf>
    <xf numFmtId="9" fontId="57" fillId="0" borderId="1" xfId="6" applyFont="1" applyFill="1" applyBorder="1" applyAlignment="1" applyProtection="1">
      <alignment horizontal="left" vertical="center" wrapText="1"/>
    </xf>
    <xf numFmtId="0" fontId="57" fillId="2" borderId="1" xfId="0" quotePrefix="1" applyFont="1" applyFill="1" applyBorder="1" applyAlignment="1">
      <alignment horizontal="center" vertical="center" wrapText="1"/>
    </xf>
    <xf numFmtId="0" fontId="31" fillId="2" borderId="9" xfId="0" applyFont="1" applyFill="1" applyBorder="1" applyAlignment="1">
      <alignment horizontal="center" vertical="center" wrapText="1"/>
    </xf>
    <xf numFmtId="49" fontId="57" fillId="2" borderId="1" xfId="0" applyNumberFormat="1" applyFont="1" applyFill="1" applyBorder="1" applyAlignment="1">
      <alignment vertical="center" wrapText="1"/>
    </xf>
    <xf numFmtId="0" fontId="9" fillId="0" borderId="1" xfId="0" applyFont="1" applyBorder="1" applyAlignment="1" applyProtection="1">
      <alignment horizontal="left" wrapText="1"/>
      <protection locked="0"/>
    </xf>
    <xf numFmtId="0" fontId="9" fillId="0" borderId="1" xfId="0" quotePrefix="1" applyFont="1" applyBorder="1" applyAlignment="1" applyProtection="1">
      <alignment horizontal="center" wrapText="1"/>
      <protection locked="0"/>
    </xf>
    <xf numFmtId="0" fontId="31" fillId="2" borderId="9" xfId="0" applyFont="1" applyFill="1" applyBorder="1" applyAlignment="1">
      <alignment horizontal="left" wrapText="1"/>
    </xf>
    <xf numFmtId="0" fontId="31" fillId="2" borderId="12" xfId="0" applyFont="1" applyFill="1" applyBorder="1" applyAlignment="1">
      <alignment horizontal="center" vertical="center" wrapText="1"/>
    </xf>
    <xf numFmtId="0" fontId="9" fillId="2" borderId="9" xfId="0" applyFont="1" applyFill="1" applyBorder="1" applyProtection="1">
      <protection locked="0"/>
    </xf>
    <xf numFmtId="0" fontId="9" fillId="2" borderId="1" xfId="0" applyFont="1" applyFill="1" applyBorder="1" applyProtection="1">
      <protection locked="0"/>
    </xf>
    <xf numFmtId="0" fontId="9" fillId="2" borderId="20" xfId="0" applyFont="1" applyFill="1" applyBorder="1" applyProtection="1">
      <protection locked="0"/>
    </xf>
    <xf numFmtId="0" fontId="31" fillId="2" borderId="17" xfId="0" applyFont="1" applyFill="1" applyBorder="1" applyAlignment="1">
      <alignment horizontal="left" wrapText="1"/>
    </xf>
    <xf numFmtId="0" fontId="31" fillId="2" borderId="59" xfId="0" applyFont="1" applyFill="1" applyBorder="1" applyAlignment="1">
      <alignment horizontal="center" vertical="center" wrapText="1"/>
    </xf>
    <xf numFmtId="0" fontId="9" fillId="2" borderId="17" xfId="0" applyFont="1" applyFill="1" applyBorder="1" applyProtection="1">
      <protection locked="0"/>
    </xf>
    <xf numFmtId="0" fontId="9" fillId="2" borderId="25" xfId="0" applyFont="1" applyFill="1" applyBorder="1" applyProtection="1">
      <protection locked="0"/>
    </xf>
    <xf numFmtId="0" fontId="9" fillId="2" borderId="33" xfId="0" applyFont="1" applyFill="1" applyBorder="1" applyProtection="1">
      <protection locked="0"/>
    </xf>
    <xf numFmtId="0" fontId="9" fillId="2" borderId="24" xfId="0" applyFont="1" applyFill="1" applyBorder="1" applyProtection="1">
      <protection locked="0"/>
    </xf>
    <xf numFmtId="0" fontId="9" fillId="2" borderId="49" xfId="0" applyFont="1" applyFill="1" applyBorder="1" applyProtection="1">
      <protection locked="0"/>
    </xf>
    <xf numFmtId="0" fontId="9" fillId="2" borderId="19" xfId="0" applyFont="1" applyFill="1" applyBorder="1" applyAlignment="1" applyProtection="1">
      <alignment vertical="center"/>
      <protection locked="0"/>
    </xf>
    <xf numFmtId="0" fontId="37" fillId="16" borderId="1" xfId="3" applyFont="1" applyFill="1" applyBorder="1" applyAlignment="1">
      <alignment horizontal="left" vertical="center" wrapText="1"/>
    </xf>
    <xf numFmtId="0" fontId="9" fillId="16" borderId="1" xfId="0" applyFont="1" applyFill="1" applyBorder="1" applyAlignment="1" applyProtection="1">
      <alignment vertical="center"/>
      <protection locked="0"/>
    </xf>
    <xf numFmtId="0" fontId="18" fillId="2" borderId="1" xfId="0" applyFont="1" applyFill="1" applyBorder="1" applyAlignment="1">
      <alignment vertical="center"/>
    </xf>
    <xf numFmtId="0" fontId="37" fillId="2" borderId="1" xfId="0" applyFont="1" applyFill="1" applyBorder="1" applyAlignment="1">
      <alignment vertical="center"/>
    </xf>
    <xf numFmtId="0" fontId="10" fillId="16" borderId="1" xfId="0" applyFont="1" applyFill="1" applyBorder="1" applyAlignment="1">
      <alignment vertical="center"/>
    </xf>
    <xf numFmtId="49" fontId="5" fillId="2" borderId="1" xfId="0" applyNumberFormat="1" applyFont="1" applyFill="1" applyBorder="1" applyAlignment="1">
      <alignment vertical="center" wrapText="1"/>
    </xf>
    <xf numFmtId="0" fontId="35" fillId="18" borderId="1" xfId="0" applyFont="1" applyFill="1" applyBorder="1" applyAlignment="1">
      <alignment vertical="center"/>
    </xf>
    <xf numFmtId="0" fontId="35" fillId="0" borderId="1" xfId="0" applyFont="1" applyBorder="1" applyAlignment="1">
      <alignment vertical="center" wrapText="1"/>
    </xf>
    <xf numFmtId="9" fontId="58" fillId="0" borderId="1" xfId="0" applyNumberFormat="1" applyFont="1" applyBorder="1" applyAlignment="1">
      <alignment horizontal="center" vertical="center"/>
    </xf>
    <xf numFmtId="0" fontId="35" fillId="0" borderId="4" xfId="0" applyFont="1" applyBorder="1" applyAlignment="1">
      <alignment horizontal="center" vertical="center" wrapText="1"/>
    </xf>
    <xf numFmtId="0" fontId="58" fillId="0" borderId="1" xfId="0" applyFont="1" applyBorder="1" applyAlignment="1">
      <alignment horizontal="center" vertical="top" wrapText="1"/>
    </xf>
    <xf numFmtId="0" fontId="35" fillId="2" borderId="4" xfId="0" applyFont="1" applyFill="1" applyBorder="1" applyAlignment="1">
      <alignment horizontal="center" vertical="center" wrapText="1"/>
    </xf>
    <xf numFmtId="0" fontId="35" fillId="2" borderId="5" xfId="0" applyFont="1" applyFill="1" applyBorder="1" applyAlignment="1">
      <alignment horizontal="center" vertical="center" wrapText="1"/>
    </xf>
    <xf numFmtId="0" fontId="34" fillId="2" borderId="5" xfId="0" applyFont="1" applyFill="1" applyBorder="1" applyAlignment="1">
      <alignment horizontal="center" vertical="center" wrapText="1"/>
    </xf>
    <xf numFmtId="0" fontId="34" fillId="2" borderId="5" xfId="0" applyFont="1" applyFill="1" applyBorder="1" applyAlignment="1">
      <alignment horizontal="left" vertical="center" wrapText="1"/>
    </xf>
    <xf numFmtId="0" fontId="58" fillId="0" borderId="1" xfId="0" applyFont="1" applyBorder="1" applyAlignment="1">
      <alignment horizontal="center" vertical="center"/>
    </xf>
    <xf numFmtId="0" fontId="59" fillId="0" borderId="3" xfId="0" applyFont="1" applyBorder="1" applyAlignment="1">
      <alignment horizontal="center" vertical="center" wrapText="1"/>
    </xf>
    <xf numFmtId="14" fontId="57" fillId="0" borderId="1" xfId="0" applyNumberFormat="1" applyFont="1" applyBorder="1" applyAlignment="1">
      <alignment vertical="center" wrapText="1"/>
    </xf>
    <xf numFmtId="14" fontId="57" fillId="0" borderId="1" xfId="0" applyNumberFormat="1" applyFont="1" applyBorder="1" applyAlignment="1">
      <alignment vertical="top" wrapText="1"/>
    </xf>
    <xf numFmtId="0" fontId="37" fillId="16" borderId="3" xfId="3" applyFont="1" applyFill="1" applyBorder="1" applyAlignment="1">
      <alignment horizontal="left" vertical="center" wrapText="1"/>
    </xf>
    <xf numFmtId="0" fontId="70" fillId="16" borderId="1" xfId="3" applyFont="1" applyFill="1" applyBorder="1" applyAlignment="1">
      <alignment horizontal="center" vertical="center" wrapText="1"/>
    </xf>
    <xf numFmtId="0" fontId="37" fillId="16" borderId="20" xfId="3" applyFont="1" applyFill="1" applyBorder="1" applyAlignment="1">
      <alignment horizontal="left" vertical="center" wrapText="1"/>
    </xf>
    <xf numFmtId="0" fontId="70" fillId="16" borderId="17" xfId="3" applyFont="1" applyFill="1" applyBorder="1" applyAlignment="1">
      <alignment horizontal="center" vertical="center" wrapText="1"/>
    </xf>
    <xf numFmtId="0" fontId="58" fillId="0" borderId="17" xfId="0" applyFont="1" applyBorder="1" applyAlignment="1">
      <alignment horizontal="left" vertical="center" wrapText="1"/>
    </xf>
    <xf numFmtId="0" fontId="34" fillId="2" borderId="44" xfId="0" applyFont="1" applyFill="1" applyBorder="1" applyAlignment="1">
      <alignment horizontal="center" vertical="center" wrapText="1"/>
    </xf>
    <xf numFmtId="0" fontId="59" fillId="0" borderId="42" xfId="0" applyFont="1" applyBorder="1" applyAlignment="1">
      <alignment vertical="center" wrapText="1"/>
    </xf>
    <xf numFmtId="0" fontId="59" fillId="0" borderId="43" xfId="0" applyFont="1" applyBorder="1" applyAlignment="1">
      <alignment vertical="center" wrapText="1"/>
    </xf>
    <xf numFmtId="0" fontId="58" fillId="0" borderId="60" xfId="0" applyFont="1" applyBorder="1" applyAlignment="1">
      <alignment horizontal="left" vertical="center" wrapText="1"/>
    </xf>
    <xf numFmtId="0" fontId="59" fillId="0" borderId="61" xfId="0" applyFont="1" applyBorder="1" applyAlignment="1">
      <alignment vertical="center" wrapText="1"/>
    </xf>
    <xf numFmtId="0" fontId="58" fillId="0" borderId="48" xfId="0" applyFont="1" applyBorder="1" applyAlignment="1">
      <alignment horizontal="left" vertical="center" wrapText="1"/>
    </xf>
    <xf numFmtId="14" fontId="57" fillId="0" borderId="48" xfId="0" applyNumberFormat="1" applyFont="1" applyBorder="1" applyAlignment="1">
      <alignment vertical="center" wrapText="1"/>
    </xf>
    <xf numFmtId="9" fontId="9" fillId="0" borderId="3" xfId="6" applyFont="1" applyBorder="1" applyAlignment="1" applyProtection="1">
      <alignment horizontal="center" vertical="center"/>
      <protection locked="0"/>
    </xf>
    <xf numFmtId="0" fontId="63" fillId="0" borderId="1" xfId="0" applyFont="1" applyBorder="1" applyAlignment="1">
      <alignment horizontal="left" wrapText="1"/>
    </xf>
    <xf numFmtId="9" fontId="9" fillId="0" borderId="4" xfId="6" applyFont="1" applyBorder="1" applyAlignment="1" applyProtection="1">
      <alignment horizontal="center" vertical="center"/>
      <protection locked="0"/>
    </xf>
    <xf numFmtId="9" fontId="9" fillId="0" borderId="5" xfId="6" applyFont="1" applyBorder="1" applyAlignment="1" applyProtection="1">
      <alignment horizontal="center" vertical="center"/>
      <protection locked="0"/>
    </xf>
    <xf numFmtId="0" fontId="63" fillId="0" borderId="1" xfId="0" applyFont="1" applyBorder="1" applyAlignment="1">
      <alignment horizontal="left" vertical="center" wrapText="1"/>
    </xf>
    <xf numFmtId="0" fontId="32" fillId="2" borderId="0" xfId="0" applyFont="1" applyFill="1" applyAlignment="1">
      <alignment horizontal="center" vertical="center" wrapText="1"/>
    </xf>
    <xf numFmtId="0" fontId="63" fillId="0" borderId="5" xfId="0" applyFont="1" applyBorder="1" applyAlignment="1">
      <alignment horizontal="left" vertical="top" wrapText="1"/>
    </xf>
    <xf numFmtId="14" fontId="30" fillId="2" borderId="1" xfId="0" applyNumberFormat="1" applyFont="1" applyFill="1" applyBorder="1" applyAlignment="1" applyProtection="1">
      <alignment vertical="center"/>
      <protection locked="0"/>
    </xf>
    <xf numFmtId="0" fontId="37" fillId="2" borderId="1" xfId="0" applyFont="1" applyFill="1" applyBorder="1"/>
    <xf numFmtId="0" fontId="70" fillId="2" borderId="1" xfId="0" applyFont="1" applyFill="1" applyBorder="1"/>
    <xf numFmtId="0" fontId="37" fillId="18" borderId="1" xfId="0" applyFont="1" applyFill="1" applyBorder="1" applyAlignment="1">
      <alignment vertical="center" wrapText="1"/>
    </xf>
    <xf numFmtId="14" fontId="30" fillId="2" borderId="9" xfId="0" applyNumberFormat="1" applyFont="1" applyFill="1" applyBorder="1" applyAlignment="1" applyProtection="1">
      <alignment vertical="center"/>
      <protection locked="0"/>
    </xf>
    <xf numFmtId="0" fontId="37" fillId="2" borderId="9" xfId="0" applyFont="1" applyFill="1" applyBorder="1" applyAlignment="1">
      <alignment vertical="center"/>
    </xf>
    <xf numFmtId="0" fontId="10" fillId="16" borderId="9" xfId="0" applyFont="1" applyFill="1" applyBorder="1" applyAlignment="1">
      <alignment vertical="center"/>
    </xf>
    <xf numFmtId="0" fontId="35" fillId="18" borderId="9" xfId="0" applyFont="1" applyFill="1" applyBorder="1" applyAlignment="1">
      <alignment vertical="center" wrapText="1"/>
    </xf>
    <xf numFmtId="0" fontId="31" fillId="2" borderId="9" xfId="0" applyFont="1" applyFill="1" applyBorder="1" applyAlignment="1">
      <alignment vertical="center" wrapText="1"/>
    </xf>
    <xf numFmtId="0" fontId="32" fillId="2" borderId="9" xfId="0" applyFont="1" applyFill="1" applyBorder="1" applyAlignment="1">
      <alignment horizontal="center" vertical="center" wrapText="1"/>
    </xf>
    <xf numFmtId="49" fontId="5" fillId="2" borderId="16" xfId="0" applyNumberFormat="1" applyFont="1" applyFill="1" applyBorder="1" applyAlignment="1">
      <alignment vertical="center" wrapText="1"/>
    </xf>
    <xf numFmtId="0" fontId="37" fillId="2" borderId="17" xfId="0" applyFont="1" applyFill="1" applyBorder="1" applyAlignment="1">
      <alignment vertical="center"/>
    </xf>
    <xf numFmtId="0" fontId="70" fillId="2" borderId="17" xfId="0" applyFont="1" applyFill="1" applyBorder="1"/>
    <xf numFmtId="0" fontId="10" fillId="16" borderId="20" xfId="0" applyFont="1" applyFill="1" applyBorder="1" applyAlignment="1">
      <alignment vertical="center"/>
    </xf>
    <xf numFmtId="0" fontId="10" fillId="16" borderId="17" xfId="0" applyFont="1" applyFill="1" applyBorder="1" applyAlignment="1">
      <alignment vertical="center"/>
    </xf>
    <xf numFmtId="0" fontId="63" fillId="0" borderId="48" xfId="0" applyFont="1" applyBorder="1" applyAlignment="1">
      <alignment horizontal="left" wrapText="1"/>
    </xf>
    <xf numFmtId="9" fontId="9" fillId="0" borderId="47" xfId="6" applyFont="1" applyBorder="1" applyAlignment="1" applyProtection="1">
      <alignment horizontal="center" vertical="center"/>
      <protection locked="0"/>
    </xf>
    <xf numFmtId="14" fontId="63" fillId="2" borderId="48" xfId="0" applyNumberFormat="1" applyFont="1" applyFill="1" applyBorder="1" applyAlignment="1">
      <alignment horizontal="center" vertical="center" wrapText="1"/>
    </xf>
    <xf numFmtId="0" fontId="63" fillId="0" borderId="48" xfId="0" applyFont="1" applyBorder="1" applyAlignment="1">
      <alignment horizontal="center" vertical="center" wrapText="1"/>
    </xf>
    <xf numFmtId="9" fontId="34" fillId="0" borderId="63" xfId="0" applyNumberFormat="1" applyFont="1" applyBorder="1" applyAlignment="1">
      <alignment horizontal="center" vertical="center"/>
    </xf>
    <xf numFmtId="0" fontId="9" fillId="17" borderId="1" xfId="0" applyFont="1" applyFill="1" applyBorder="1" applyAlignment="1" applyProtection="1">
      <alignment horizontal="left" vertical="center" wrapText="1"/>
      <protection locked="0"/>
    </xf>
    <xf numFmtId="0" fontId="9" fillId="17" borderId="1" xfId="0" applyFont="1" applyFill="1" applyBorder="1" applyAlignment="1" applyProtection="1">
      <alignment horizontal="center" vertical="center"/>
      <protection locked="0"/>
    </xf>
    <xf numFmtId="9" fontId="9" fillId="17" borderId="1" xfId="0" applyNumberFormat="1" applyFont="1" applyFill="1" applyBorder="1" applyAlignment="1" applyProtection="1">
      <alignment horizontal="center" vertical="center"/>
      <protection locked="0"/>
    </xf>
    <xf numFmtId="9" fontId="34" fillId="17" borderId="3" xfId="0" applyNumberFormat="1" applyFont="1" applyFill="1" applyBorder="1" applyAlignment="1">
      <alignment horizontal="center" vertical="center" wrapText="1"/>
    </xf>
    <xf numFmtId="14" fontId="9" fillId="17" borderId="1" xfId="0" applyNumberFormat="1" applyFont="1" applyFill="1" applyBorder="1" applyAlignment="1" applyProtection="1">
      <alignment horizontal="center" vertical="center"/>
      <protection locked="0"/>
    </xf>
    <xf numFmtId="14" fontId="9" fillId="17" borderId="1" xfId="0" applyNumberFormat="1" applyFont="1" applyFill="1" applyBorder="1" applyAlignment="1" applyProtection="1">
      <alignment horizontal="left" vertical="center"/>
      <protection locked="0"/>
    </xf>
    <xf numFmtId="0" fontId="9" fillId="17" borderId="1" xfId="0" applyFont="1" applyFill="1" applyBorder="1" applyAlignment="1" applyProtection="1">
      <alignment horizontal="center" vertical="center" wrapText="1"/>
      <protection locked="0"/>
    </xf>
    <xf numFmtId="0" fontId="9" fillId="17" borderId="1" xfId="0" applyFont="1" applyFill="1" applyBorder="1" applyAlignment="1" applyProtection="1">
      <alignment vertical="center" wrapText="1"/>
      <protection locked="0"/>
    </xf>
    <xf numFmtId="0" fontId="63" fillId="17" borderId="1" xfId="0" applyFont="1" applyFill="1" applyBorder="1" applyAlignment="1">
      <alignment horizontal="center" vertical="center" wrapText="1"/>
    </xf>
    <xf numFmtId="0" fontId="63" fillId="17" borderId="48" xfId="0" applyFont="1" applyFill="1" applyBorder="1" applyAlignment="1">
      <alignment horizontal="center" vertical="center" wrapText="1"/>
    </xf>
    <xf numFmtId="49" fontId="63" fillId="17" borderId="1" xfId="0" applyNumberFormat="1" applyFont="1" applyFill="1" applyBorder="1" applyAlignment="1">
      <alignment horizontal="center" vertical="center" wrapText="1"/>
    </xf>
    <xf numFmtId="0" fontId="64" fillId="17" borderId="3" xfId="0" applyFont="1" applyFill="1" applyBorder="1" applyAlignment="1">
      <alignment vertical="top" wrapText="1"/>
    </xf>
    <xf numFmtId="0" fontId="64" fillId="17" borderId="5" xfId="0" applyFont="1" applyFill="1" applyBorder="1" applyAlignment="1">
      <alignment vertical="top" wrapText="1"/>
    </xf>
    <xf numFmtId="49" fontId="63" fillId="17" borderId="1" xfId="0" applyNumberFormat="1" applyFont="1" applyFill="1" applyBorder="1" applyAlignment="1">
      <alignment horizontal="center" vertical="top" wrapText="1"/>
    </xf>
    <xf numFmtId="0" fontId="64" fillId="17" borderId="1" xfId="0" applyFont="1" applyFill="1" applyBorder="1" applyAlignment="1">
      <alignment horizontal="center" vertical="center" wrapText="1"/>
    </xf>
    <xf numFmtId="9" fontId="63" fillId="17" borderId="1" xfId="0" applyNumberFormat="1" applyFont="1" applyFill="1" applyBorder="1" applyAlignment="1">
      <alignment horizontal="center" vertical="center" wrapText="1"/>
    </xf>
    <xf numFmtId="0" fontId="5" fillId="17" borderId="9" xfId="0" applyFont="1" applyFill="1" applyBorder="1" applyAlignment="1">
      <alignment horizontal="center" vertical="center" wrapText="1"/>
    </xf>
    <xf numFmtId="49" fontId="63" fillId="17" borderId="3" xfId="0" applyNumberFormat="1" applyFont="1" applyFill="1" applyBorder="1" applyAlignment="1">
      <alignment vertical="center" wrapText="1"/>
    </xf>
    <xf numFmtId="14" fontId="63" fillId="17" borderId="1" xfId="0" applyNumberFormat="1" applyFont="1" applyFill="1" applyBorder="1" applyAlignment="1">
      <alignment horizontal="center" vertical="center" wrapText="1"/>
    </xf>
    <xf numFmtId="14" fontId="63" fillId="17" borderId="3" xfId="0" applyNumberFormat="1" applyFont="1" applyFill="1" applyBorder="1" applyAlignment="1">
      <alignment horizontal="center" vertical="center" wrapText="1"/>
    </xf>
    <xf numFmtId="14" fontId="63" fillId="17" borderId="48" xfId="0" applyNumberFormat="1" applyFont="1" applyFill="1" applyBorder="1" applyAlignment="1">
      <alignment horizontal="center" vertical="center" wrapText="1"/>
    </xf>
    <xf numFmtId="0" fontId="63" fillId="2" borderId="1" xfId="0" applyFont="1" applyFill="1" applyBorder="1" applyAlignment="1">
      <alignment horizontal="left" wrapText="1"/>
    </xf>
    <xf numFmtId="0" fontId="73" fillId="2" borderId="0" xfId="0" applyFont="1" applyFill="1" applyAlignment="1" applyProtection="1">
      <alignment vertical="center"/>
      <protection locked="0"/>
    </xf>
    <xf numFmtId="0" fontId="8" fillId="2" borderId="0" xfId="0" applyFont="1" applyFill="1" applyAlignment="1">
      <alignment vertical="center" wrapText="1"/>
    </xf>
    <xf numFmtId="0" fontId="8" fillId="2" borderId="1" xfId="0" applyFont="1" applyFill="1" applyBorder="1" applyAlignment="1">
      <alignment horizontal="left" vertical="center" wrapText="1"/>
    </xf>
    <xf numFmtId="49" fontId="8" fillId="2" borderId="1" xfId="0" applyNumberFormat="1" applyFont="1" applyFill="1" applyBorder="1" applyAlignment="1">
      <alignment horizontal="left" vertical="center" wrapText="1"/>
    </xf>
    <xf numFmtId="0" fontId="11" fillId="9" borderId="1" xfId="0" applyFont="1" applyFill="1" applyBorder="1" applyAlignment="1">
      <alignment horizontal="center" vertical="center" wrapText="1"/>
    </xf>
    <xf numFmtId="0" fontId="7" fillId="14" borderId="2" xfId="0" applyFont="1" applyFill="1" applyBorder="1" applyAlignment="1">
      <alignment horizontal="center" vertical="center" wrapText="1"/>
    </xf>
    <xf numFmtId="0" fontId="7" fillId="14" borderId="9" xfId="0" applyFont="1" applyFill="1" applyBorder="1" applyAlignment="1">
      <alignment horizontal="center" vertical="center" wrapText="1"/>
    </xf>
    <xf numFmtId="0" fontId="7" fillId="14"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0" borderId="2" xfId="0" applyFont="1" applyBorder="1" applyAlignment="1">
      <alignment horizontal="left" vertical="center" wrapText="1"/>
    </xf>
    <xf numFmtId="0" fontId="8" fillId="0" borderId="9" xfId="0" applyFont="1" applyBorder="1" applyAlignment="1">
      <alignment horizontal="left" vertical="center" wrapText="1"/>
    </xf>
    <xf numFmtId="0" fontId="8" fillId="0" borderId="1" xfId="0" applyFont="1" applyBorder="1" applyAlignment="1">
      <alignment horizontal="left" vertical="center" wrapText="1"/>
    </xf>
    <xf numFmtId="0" fontId="12" fillId="6" borderId="1" xfId="0" applyFont="1" applyFill="1" applyBorder="1" applyAlignment="1">
      <alignment horizontal="center" vertical="center" wrapText="1"/>
    </xf>
    <xf numFmtId="0" fontId="11" fillId="15" borderId="3" xfId="0" applyFont="1" applyFill="1" applyBorder="1" applyAlignment="1">
      <alignment horizontal="center" vertical="center" wrapText="1"/>
    </xf>
    <xf numFmtId="0" fontId="11" fillId="15" borderId="5"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7" fillId="3" borderId="1" xfId="3" applyFont="1" applyFill="1" applyBorder="1" applyAlignment="1">
      <alignment horizontal="left" vertical="center" wrapText="1"/>
    </xf>
    <xf numFmtId="0" fontId="10" fillId="6" borderId="1" xfId="0" applyFont="1" applyFill="1" applyBorder="1" applyAlignment="1">
      <alignment horizontal="center" vertical="center"/>
    </xf>
    <xf numFmtId="0" fontId="9" fillId="2" borderId="0" xfId="0" applyFont="1" applyFill="1" applyAlignment="1" applyProtection="1">
      <alignment horizontal="center"/>
      <protection locked="0"/>
    </xf>
    <xf numFmtId="0" fontId="17" fillId="2" borderId="0" xfId="0" applyFont="1" applyFill="1" applyAlignment="1">
      <alignment horizontal="center" wrapText="1"/>
    </xf>
    <xf numFmtId="0" fontId="18" fillId="2" borderId="0" xfId="0" applyFont="1" applyFill="1" applyAlignment="1">
      <alignment horizontal="center" wrapText="1"/>
    </xf>
    <xf numFmtId="0" fontId="19" fillId="2" borderId="0" xfId="0" applyFont="1" applyFill="1" applyAlignment="1">
      <alignment horizontal="center" wrapText="1"/>
    </xf>
    <xf numFmtId="0" fontId="5" fillId="2" borderId="1" xfId="0" applyFont="1" applyFill="1" applyBorder="1" applyAlignment="1">
      <alignment horizontal="left" vertical="center"/>
    </xf>
    <xf numFmtId="0" fontId="9" fillId="2" borderId="26" xfId="0" applyFont="1" applyFill="1" applyBorder="1" applyAlignment="1" applyProtection="1">
      <alignment horizontal="center" vertical="center"/>
      <protection locked="0"/>
    </xf>
    <xf numFmtId="0" fontId="9" fillId="2" borderId="32" xfId="0" applyFont="1" applyFill="1" applyBorder="1" applyAlignment="1" applyProtection="1">
      <alignment horizontal="center" vertical="center"/>
      <protection locked="0"/>
    </xf>
    <xf numFmtId="49" fontId="5" fillId="2" borderId="1" xfId="0" applyNumberFormat="1" applyFont="1" applyFill="1" applyBorder="1" applyAlignment="1">
      <alignment horizontal="center" vertical="center" wrapText="1"/>
    </xf>
    <xf numFmtId="0" fontId="37" fillId="2" borderId="15" xfId="0" applyFont="1" applyFill="1" applyBorder="1" applyAlignment="1">
      <alignment horizontal="left" vertical="center"/>
    </xf>
    <xf numFmtId="0" fontId="37" fillId="2" borderId="16" xfId="0" applyFont="1" applyFill="1" applyBorder="1" applyAlignment="1">
      <alignment horizontal="left" vertical="center"/>
    </xf>
    <xf numFmtId="0" fontId="37" fillId="2" borderId="2" xfId="0" applyFont="1" applyFill="1" applyBorder="1" applyAlignment="1">
      <alignment horizontal="left" vertical="center"/>
    </xf>
    <xf numFmtId="0" fontId="37" fillId="2" borderId="7" xfId="0" applyFont="1" applyFill="1" applyBorder="1" applyAlignment="1">
      <alignment horizontal="left" vertical="center"/>
    </xf>
    <xf numFmtId="0" fontId="37" fillId="2" borderId="41" xfId="0" applyFont="1" applyFill="1" applyBorder="1" applyAlignment="1">
      <alignment horizontal="left" vertical="center"/>
    </xf>
    <xf numFmtId="0" fontId="10" fillId="16" borderId="19" xfId="0" applyFont="1" applyFill="1" applyBorder="1" applyAlignment="1">
      <alignment horizontal="center" vertical="center"/>
    </xf>
    <xf numFmtId="0" fontId="10" fillId="16" borderId="15" xfId="0" applyFont="1" applyFill="1" applyBorder="1" applyAlignment="1">
      <alignment horizontal="center" vertical="center"/>
    </xf>
    <xf numFmtId="0" fontId="10" fillId="16" borderId="16" xfId="0" applyFont="1" applyFill="1" applyBorder="1" applyAlignment="1">
      <alignment horizontal="center" vertical="center"/>
    </xf>
    <xf numFmtId="0" fontId="35" fillId="18" borderId="20" xfId="0" applyFont="1" applyFill="1" applyBorder="1" applyAlignment="1">
      <alignment horizontal="center" vertical="center"/>
    </xf>
    <xf numFmtId="0" fontId="35" fillId="18" borderId="1" xfId="0" applyFont="1" applyFill="1" applyBorder="1" applyAlignment="1">
      <alignment horizontal="center" vertical="center"/>
    </xf>
    <xf numFmtId="0" fontId="35" fillId="18" borderId="1" xfId="0" applyFont="1" applyFill="1" applyBorder="1" applyAlignment="1">
      <alignment horizontal="center" vertical="center" wrapText="1"/>
    </xf>
    <xf numFmtId="0" fontId="35" fillId="18" borderId="2" xfId="0" applyFont="1" applyFill="1" applyBorder="1" applyAlignment="1">
      <alignment horizontal="center" vertical="center" wrapText="1"/>
    </xf>
    <xf numFmtId="0" fontId="35" fillId="18" borderId="9" xfId="0" applyFont="1" applyFill="1" applyBorder="1" applyAlignment="1">
      <alignment horizontal="center" vertical="center" wrapText="1"/>
    </xf>
    <xf numFmtId="0" fontId="35" fillId="18" borderId="17" xfId="0" applyFont="1" applyFill="1" applyBorder="1" applyAlignment="1">
      <alignment horizontal="center" vertical="center" wrapText="1"/>
    </xf>
    <xf numFmtId="0" fontId="35" fillId="18" borderId="3" xfId="0" applyFont="1" applyFill="1" applyBorder="1" applyAlignment="1">
      <alignment horizontal="center" vertical="center" wrapText="1"/>
    </xf>
    <xf numFmtId="0" fontId="35" fillId="18" borderId="5" xfId="0" applyFont="1" applyFill="1" applyBorder="1" applyAlignment="1">
      <alignment horizontal="center" vertical="center" wrapText="1"/>
    </xf>
    <xf numFmtId="0" fontId="35" fillId="18" borderId="41" xfId="0" applyFont="1" applyFill="1" applyBorder="1" applyAlignment="1">
      <alignment horizontal="center" vertical="center" wrapText="1"/>
    </xf>
    <xf numFmtId="14" fontId="57" fillId="2" borderId="3" xfId="0" applyNumberFormat="1" applyFont="1" applyFill="1" applyBorder="1" applyAlignment="1">
      <alignment horizontal="center" vertical="center" wrapText="1"/>
    </xf>
    <xf numFmtId="14" fontId="57" fillId="2" borderId="4" xfId="0" applyNumberFormat="1" applyFont="1" applyFill="1" applyBorder="1" applyAlignment="1">
      <alignment horizontal="center" vertical="center" wrapText="1"/>
    </xf>
    <xf numFmtId="14" fontId="57" fillId="2" borderId="5" xfId="0" applyNumberFormat="1" applyFont="1" applyFill="1" applyBorder="1" applyAlignment="1">
      <alignment horizontal="center" vertical="center" wrapText="1"/>
    </xf>
    <xf numFmtId="14" fontId="57" fillId="2" borderId="1" xfId="0" applyNumberFormat="1" applyFont="1" applyFill="1" applyBorder="1" applyAlignment="1">
      <alignment horizontal="center" vertical="center" wrapText="1"/>
    </xf>
    <xf numFmtId="9" fontId="57" fillId="0" borderId="1" xfId="6" applyFont="1" applyFill="1" applyBorder="1" applyAlignment="1" applyProtection="1">
      <alignment horizontal="center" vertical="center" wrapText="1"/>
    </xf>
    <xf numFmtId="0" fontId="37" fillId="17" borderId="3" xfId="3" applyFont="1" applyFill="1" applyBorder="1" applyAlignment="1">
      <alignment horizontal="left" vertical="center" wrapText="1"/>
    </xf>
    <xf numFmtId="0" fontId="37" fillId="17" borderId="17" xfId="3" applyFont="1" applyFill="1" applyBorder="1" applyAlignment="1">
      <alignment horizontal="left"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37" fillId="0" borderId="1" xfId="0" applyFont="1" applyBorder="1" applyAlignment="1">
      <alignment horizontal="center" vertical="center" wrapText="1"/>
    </xf>
    <xf numFmtId="0" fontId="57" fillId="0" borderId="1" xfId="0" applyFont="1" applyBorder="1" applyAlignment="1">
      <alignment horizontal="center"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9" fontId="34" fillId="0" borderId="1" xfId="0" applyNumberFormat="1" applyFont="1" applyBorder="1" applyAlignment="1">
      <alignment horizontal="center" vertical="center" wrapText="1"/>
    </xf>
    <xf numFmtId="0" fontId="57" fillId="0" borderId="1" xfId="0" applyFont="1" applyBorder="1" applyAlignment="1">
      <alignment horizontal="left" vertical="center" wrapText="1"/>
    </xf>
    <xf numFmtId="14" fontId="57" fillId="0" borderId="3" xfId="0" applyNumberFormat="1" applyFont="1" applyBorder="1" applyAlignment="1">
      <alignment horizontal="center" vertical="center" wrapText="1"/>
    </xf>
    <xf numFmtId="14" fontId="57" fillId="0" borderId="4" xfId="0" applyNumberFormat="1" applyFont="1" applyBorder="1" applyAlignment="1">
      <alignment horizontal="center" vertical="center" wrapText="1"/>
    </xf>
    <xf numFmtId="14" fontId="57" fillId="0" borderId="5" xfId="0" applyNumberFormat="1" applyFont="1" applyBorder="1" applyAlignment="1">
      <alignment horizontal="center" vertical="center" wrapText="1"/>
    </xf>
    <xf numFmtId="0" fontId="34" fillId="0" borderId="1" xfId="0" applyFont="1" applyBorder="1" applyAlignment="1">
      <alignment horizontal="center" vertical="center" wrapText="1"/>
    </xf>
    <xf numFmtId="49" fontId="57" fillId="0" borderId="1" xfId="0" applyNumberFormat="1" applyFont="1" applyBorder="1" applyAlignment="1">
      <alignment horizontal="center" vertical="center" wrapText="1"/>
    </xf>
    <xf numFmtId="14" fontId="57" fillId="0" borderId="47" xfId="0" applyNumberFormat="1" applyFont="1" applyBorder="1" applyAlignment="1">
      <alignment horizontal="center" vertical="center" wrapText="1"/>
    </xf>
    <xf numFmtId="9" fontId="34" fillId="0" borderId="48" xfId="0" applyNumberFormat="1" applyFont="1" applyBorder="1" applyAlignment="1">
      <alignment horizontal="center" vertical="center" wrapText="1"/>
    </xf>
    <xf numFmtId="0" fontId="57" fillId="0" borderId="48" xfId="0" applyFont="1" applyBorder="1" applyAlignment="1">
      <alignment horizontal="center" vertical="center" wrapText="1"/>
    </xf>
    <xf numFmtId="9" fontId="57" fillId="0" borderId="48" xfId="6" applyFont="1" applyFill="1" applyBorder="1" applyAlignment="1" applyProtection="1">
      <alignment horizontal="center" vertical="center" wrapText="1"/>
    </xf>
    <xf numFmtId="0" fontId="57" fillId="0" borderId="1" xfId="0" applyFont="1" applyBorder="1" applyAlignment="1">
      <alignment horizontal="center" wrapText="1"/>
    </xf>
    <xf numFmtId="0" fontId="35" fillId="0" borderId="1" xfId="0" applyFont="1" applyBorder="1" applyAlignment="1">
      <alignment horizontal="center" vertical="center" wrapText="1"/>
    </xf>
    <xf numFmtId="0" fontId="35" fillId="0" borderId="48" xfId="0" applyFont="1" applyBorder="1" applyAlignment="1">
      <alignment horizontal="center" vertical="center" wrapText="1"/>
    </xf>
    <xf numFmtId="0" fontId="37" fillId="0" borderId="1" xfId="0" applyFont="1" applyBorder="1" applyAlignment="1">
      <alignment horizontal="left" vertical="center" wrapText="1"/>
    </xf>
    <xf numFmtId="0" fontId="37" fillId="0" borderId="48" xfId="0" applyFont="1" applyBorder="1" applyAlignment="1">
      <alignment horizontal="left" vertical="center" wrapText="1"/>
    </xf>
    <xf numFmtId="49" fontId="57" fillId="0" borderId="48" xfId="0" applyNumberFormat="1" applyFont="1" applyBorder="1" applyAlignment="1">
      <alignment horizontal="center" vertical="center" wrapText="1"/>
    </xf>
    <xf numFmtId="1" fontId="34" fillId="0" borderId="1" xfId="6" applyNumberFormat="1" applyFont="1" applyFill="1" applyBorder="1" applyAlignment="1" applyProtection="1">
      <alignment horizontal="center" vertical="center" wrapText="1"/>
    </xf>
    <xf numFmtId="1" fontId="34" fillId="0" borderId="48" xfId="6" applyNumberFormat="1" applyFont="1" applyFill="1" applyBorder="1" applyAlignment="1" applyProtection="1">
      <alignment horizontal="center" vertical="center" wrapText="1"/>
    </xf>
    <xf numFmtId="0" fontId="57" fillId="0" borderId="1" xfId="0" applyFont="1" applyBorder="1" applyAlignment="1">
      <alignment horizontal="left" vertical="top" wrapText="1"/>
    </xf>
    <xf numFmtId="0" fontId="18" fillId="2" borderId="19" xfId="0" applyFont="1" applyFill="1" applyBorder="1" applyAlignment="1">
      <alignment horizontal="left" vertical="center"/>
    </xf>
    <xf numFmtId="0" fontId="18" fillId="2" borderId="15" xfId="0" applyFont="1" applyFill="1" applyBorder="1" applyAlignment="1">
      <alignment horizontal="left" vertical="center"/>
    </xf>
    <xf numFmtId="0" fontId="18" fillId="2" borderId="16" xfId="0" applyFont="1" applyFill="1" applyBorder="1" applyAlignment="1">
      <alignment horizontal="left" vertical="center"/>
    </xf>
    <xf numFmtId="0" fontId="5" fillId="2" borderId="51" xfId="0" applyFont="1" applyFill="1" applyBorder="1" applyAlignment="1">
      <alignment horizontal="left" vertical="center"/>
    </xf>
    <xf numFmtId="0" fontId="5" fillId="2" borderId="52" xfId="0" applyFont="1" applyFill="1" applyBorder="1" applyAlignment="1">
      <alignment horizontal="left" vertical="center"/>
    </xf>
    <xf numFmtId="0" fontId="5" fillId="2" borderId="53" xfId="0" applyFont="1" applyFill="1" applyBorder="1" applyAlignment="1">
      <alignment horizontal="left" vertical="center"/>
    </xf>
    <xf numFmtId="0" fontId="5" fillId="2" borderId="55" xfId="0" applyFont="1" applyFill="1" applyBorder="1" applyAlignment="1">
      <alignment horizontal="left" vertical="center"/>
    </xf>
    <xf numFmtId="0" fontId="5" fillId="2" borderId="33" xfId="0" applyFont="1" applyFill="1" applyBorder="1" applyAlignment="1">
      <alignment horizontal="left" vertical="center"/>
    </xf>
    <xf numFmtId="0" fontId="5" fillId="2" borderId="24" xfId="0" applyFont="1" applyFill="1" applyBorder="1" applyAlignment="1">
      <alignment horizontal="left" vertical="center"/>
    </xf>
    <xf numFmtId="0" fontId="10" fillId="16" borderId="20" xfId="0" applyFont="1" applyFill="1" applyBorder="1" applyAlignment="1">
      <alignment horizontal="center" vertical="center"/>
    </xf>
    <xf numFmtId="0" fontId="10" fillId="16" borderId="5" xfId="0" applyFont="1" applyFill="1" applyBorder="1" applyAlignment="1">
      <alignment horizontal="center" vertical="center"/>
    </xf>
    <xf numFmtId="0" fontId="10" fillId="16" borderId="13" xfId="0" applyFont="1" applyFill="1" applyBorder="1" applyAlignment="1">
      <alignment horizontal="left" vertical="top"/>
    </xf>
    <xf numFmtId="0" fontId="10" fillId="16" borderId="14" xfId="0" applyFont="1" applyFill="1" applyBorder="1" applyAlignment="1">
      <alignment horizontal="left" vertical="top"/>
    </xf>
    <xf numFmtId="0" fontId="37" fillId="0" borderId="20" xfId="0" applyFont="1" applyBorder="1" applyAlignment="1">
      <alignment horizontal="center" vertical="center" wrapText="1"/>
    </xf>
    <xf numFmtId="0" fontId="37" fillId="0" borderId="46" xfId="0" applyFont="1" applyBorder="1" applyAlignment="1">
      <alignment horizontal="center" vertical="center" wrapText="1"/>
    </xf>
    <xf numFmtId="0" fontId="57" fillId="0" borderId="1" xfId="0" applyFont="1" applyBorder="1" applyAlignment="1" applyProtection="1">
      <alignment horizontal="center" vertical="center" wrapText="1"/>
      <protection locked="0"/>
    </xf>
    <xf numFmtId="0" fontId="34" fillId="0" borderId="1" xfId="0" applyFont="1" applyBorder="1" applyAlignment="1" applyProtection="1">
      <alignment horizontal="center" vertical="center" wrapText="1"/>
      <protection locked="0"/>
    </xf>
    <xf numFmtId="0" fontId="58" fillId="0" borderId="1" xfId="0" applyFont="1" applyBorder="1" applyAlignment="1">
      <alignment horizontal="left" vertical="center" wrapText="1"/>
    </xf>
    <xf numFmtId="0" fontId="35" fillId="0" borderId="3" xfId="0" applyFont="1" applyBorder="1" applyAlignment="1">
      <alignment horizontal="center" wrapText="1"/>
    </xf>
    <xf numFmtId="0" fontId="35" fillId="0" borderId="5" xfId="0" applyFont="1" applyBorder="1" applyAlignment="1">
      <alignment horizontal="center" wrapText="1"/>
    </xf>
    <xf numFmtId="49" fontId="5" fillId="0" borderId="42" xfId="0" applyNumberFormat="1" applyFont="1" applyBorder="1" applyAlignment="1">
      <alignment horizontal="center" vertical="center" wrapText="1"/>
    </xf>
    <xf numFmtId="49" fontId="5" fillId="0" borderId="43" xfId="0" applyNumberFormat="1" applyFont="1" applyBorder="1" applyAlignment="1">
      <alignment horizontal="center" vertical="center" wrapText="1"/>
    </xf>
    <xf numFmtId="49" fontId="5" fillId="0" borderId="45"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63" fillId="0" borderId="3" xfId="0" applyFont="1" applyBorder="1" applyAlignment="1">
      <alignment horizontal="center" vertical="center" wrapText="1"/>
    </xf>
    <xf numFmtId="0" fontId="63" fillId="0" borderId="5" xfId="0" applyFont="1" applyBorder="1" applyAlignment="1">
      <alignment horizontal="center" vertical="center" wrapText="1"/>
    </xf>
    <xf numFmtId="9" fontId="63" fillId="0" borderId="3" xfId="0" applyNumberFormat="1" applyFont="1" applyBorder="1" applyAlignment="1">
      <alignment horizontal="center" vertical="center" wrapText="1"/>
    </xf>
    <xf numFmtId="9" fontId="63" fillId="0" borderId="4" xfId="0" applyNumberFormat="1" applyFont="1" applyBorder="1" applyAlignment="1">
      <alignment horizontal="center" vertical="center" wrapText="1"/>
    </xf>
    <xf numFmtId="49" fontId="63" fillId="0" borderId="3" xfId="0" applyNumberFormat="1" applyFont="1" applyBorder="1" applyAlignment="1">
      <alignment horizontal="center" vertical="center" wrapText="1"/>
    </xf>
    <xf numFmtId="49" fontId="63" fillId="0" borderId="5" xfId="0" applyNumberFormat="1" applyFont="1" applyBorder="1" applyAlignment="1">
      <alignment horizontal="center" vertical="center" wrapText="1"/>
    </xf>
    <xf numFmtId="49" fontId="63" fillId="17" borderId="3" xfId="0" applyNumberFormat="1" applyFont="1" applyFill="1" applyBorder="1" applyAlignment="1">
      <alignment horizontal="center" vertical="center" wrapText="1"/>
    </xf>
    <xf numFmtId="49" fontId="63" fillId="17" borderId="5"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0" fontId="63" fillId="0" borderId="4" xfId="0" applyFont="1" applyBorder="1" applyAlignment="1">
      <alignment horizontal="center" vertical="center" wrapText="1"/>
    </xf>
    <xf numFmtId="0" fontId="35" fillId="18" borderId="5" xfId="0" applyFont="1" applyFill="1" applyBorder="1" applyAlignment="1">
      <alignment horizontal="center" vertical="center"/>
    </xf>
    <xf numFmtId="0" fontId="35" fillId="18" borderId="3" xfId="0" applyFont="1" applyFill="1" applyBorder="1" applyAlignment="1">
      <alignment horizontal="center" vertical="center"/>
    </xf>
    <xf numFmtId="49" fontId="9" fillId="0" borderId="4" xfId="0" applyNumberFormat="1" applyFont="1" applyBorder="1" applyAlignment="1">
      <alignment horizontal="center" vertical="center" wrapText="1"/>
    </xf>
    <xf numFmtId="49" fontId="9" fillId="0" borderId="5" xfId="0" applyNumberFormat="1" applyFont="1" applyBorder="1" applyAlignment="1">
      <alignment horizontal="center" vertical="center" wrapText="1"/>
    </xf>
    <xf numFmtId="49" fontId="63" fillId="0" borderId="3" xfId="0" applyNumberFormat="1" applyFont="1" applyBorder="1" applyAlignment="1">
      <alignment horizontal="center" vertical="top" wrapText="1"/>
    </xf>
    <xf numFmtId="49" fontId="63" fillId="0" borderId="5" xfId="0" applyNumberFormat="1" applyFont="1" applyBorder="1" applyAlignment="1">
      <alignment horizontal="center" vertical="top" wrapText="1"/>
    </xf>
    <xf numFmtId="9" fontId="63" fillId="0" borderId="4" xfId="6" applyFont="1" applyFill="1" applyBorder="1" applyAlignment="1" applyProtection="1">
      <alignment horizontal="center" vertical="center" wrapText="1"/>
    </xf>
    <xf numFmtId="9" fontId="63" fillId="0" borderId="5" xfId="6" applyFont="1" applyFill="1" applyBorder="1" applyAlignment="1" applyProtection="1">
      <alignment horizontal="center" vertical="center" wrapText="1"/>
    </xf>
    <xf numFmtId="49" fontId="63" fillId="17" borderId="40" xfId="0" applyNumberFormat="1" applyFont="1" applyFill="1" applyBorder="1" applyAlignment="1">
      <alignment horizontal="center" vertical="center" wrapText="1"/>
    </xf>
    <xf numFmtId="49" fontId="63" fillId="17" borderId="13" xfId="0" applyNumberFormat="1" applyFont="1" applyFill="1" applyBorder="1" applyAlignment="1">
      <alignment horizontal="center" vertical="center" wrapText="1"/>
    </xf>
    <xf numFmtId="0" fontId="5" fillId="17" borderId="3" xfId="0" applyFont="1" applyFill="1" applyBorder="1" applyAlignment="1">
      <alignment horizontal="center" vertical="center" wrapText="1"/>
    </xf>
    <xf numFmtId="0" fontId="5" fillId="17" borderId="47" xfId="0" applyFont="1" applyFill="1" applyBorder="1" applyAlignment="1">
      <alignment horizontal="center" vertical="center" wrapText="1"/>
    </xf>
    <xf numFmtId="0" fontId="63" fillId="17" borderId="3" xfId="0" applyFont="1" applyFill="1" applyBorder="1" applyAlignment="1">
      <alignment horizontal="center" vertical="center" wrapText="1"/>
    </xf>
    <xf numFmtId="0" fontId="63" fillId="17" borderId="47" xfId="0" applyFont="1" applyFill="1" applyBorder="1" applyAlignment="1">
      <alignment horizontal="center" vertical="center" wrapText="1"/>
    </xf>
    <xf numFmtId="0" fontId="64" fillId="2" borderId="3" xfId="0" applyFont="1" applyFill="1" applyBorder="1" applyAlignment="1">
      <alignment horizontal="center" vertical="center" wrapText="1"/>
    </xf>
    <xf numFmtId="0" fontId="64" fillId="2" borderId="47" xfId="0" applyFont="1" applyFill="1" applyBorder="1" applyAlignment="1">
      <alignment horizontal="center" vertical="center" wrapText="1"/>
    </xf>
    <xf numFmtId="0" fontId="5" fillId="17" borderId="5" xfId="0" applyFont="1" applyFill="1" applyBorder="1" applyAlignment="1">
      <alignment horizontal="center" vertical="center" wrapText="1"/>
    </xf>
    <xf numFmtId="0" fontId="63" fillId="17" borderId="5" xfId="0" applyFont="1" applyFill="1" applyBorder="1" applyAlignment="1">
      <alignment horizontal="center" vertical="center" wrapText="1"/>
    </xf>
    <xf numFmtId="0" fontId="64" fillId="2" borderId="5" xfId="0" applyFont="1" applyFill="1" applyBorder="1" applyAlignment="1">
      <alignment horizontal="center" vertical="center" wrapText="1"/>
    </xf>
    <xf numFmtId="49" fontId="5" fillId="2" borderId="15"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0" fontId="37" fillId="17" borderId="2" xfId="3" applyFont="1" applyFill="1" applyBorder="1" applyAlignment="1">
      <alignment horizontal="left" vertical="center" wrapText="1"/>
    </xf>
    <xf numFmtId="0" fontId="37" fillId="17" borderId="7" xfId="3" applyFont="1" applyFill="1" applyBorder="1" applyAlignment="1">
      <alignment horizontal="left" vertical="center" wrapText="1"/>
    </xf>
    <xf numFmtId="0" fontId="37" fillId="17" borderId="9" xfId="3" applyFont="1" applyFill="1" applyBorder="1" applyAlignment="1">
      <alignment horizontal="left" vertical="center" wrapText="1"/>
    </xf>
    <xf numFmtId="0" fontId="10" fillId="16" borderId="50" xfId="0" applyFont="1" applyFill="1" applyBorder="1" applyAlignment="1">
      <alignment horizontal="center" vertical="center" wrapText="1"/>
    </xf>
    <xf numFmtId="0" fontId="10" fillId="16" borderId="7" xfId="0" applyFont="1" applyFill="1" applyBorder="1" applyAlignment="1">
      <alignment horizontal="center" vertical="center" wrapText="1"/>
    </xf>
    <xf numFmtId="0" fontId="10" fillId="16" borderId="9" xfId="0" applyFont="1" applyFill="1" applyBorder="1" applyAlignment="1">
      <alignment horizontal="center" vertical="center" wrapText="1"/>
    </xf>
    <xf numFmtId="0" fontId="35" fillId="18" borderId="20" xfId="0" applyFont="1" applyFill="1" applyBorder="1" applyAlignment="1">
      <alignment horizontal="center" vertical="center" wrapText="1"/>
    </xf>
    <xf numFmtId="0" fontId="63" fillId="2" borderId="3" xfId="0" applyFont="1" applyFill="1" applyBorder="1" applyAlignment="1">
      <alignment horizontal="center" vertical="center" wrapText="1"/>
    </xf>
    <xf numFmtId="0" fontId="63" fillId="2" borderId="5" xfId="0" applyFont="1" applyFill="1" applyBorder="1" applyAlignment="1">
      <alignment horizontal="center" vertical="center" wrapText="1"/>
    </xf>
    <xf numFmtId="0" fontId="30" fillId="0" borderId="42"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61" xfId="0" applyFont="1" applyBorder="1" applyAlignment="1">
      <alignment horizontal="center" vertical="center" wrapText="1"/>
    </xf>
    <xf numFmtId="49" fontId="5" fillId="2" borderId="3"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8" fillId="2" borderId="3" xfId="0" applyFont="1" applyFill="1" applyBorder="1" applyAlignment="1">
      <alignment horizontal="center" vertical="center" wrapText="1"/>
    </xf>
    <xf numFmtId="0" fontId="68" fillId="2" borderId="4" xfId="0" applyFont="1" applyFill="1" applyBorder="1" applyAlignment="1">
      <alignment horizontal="center" vertical="center" wrapText="1"/>
    </xf>
    <xf numFmtId="0" fontId="68" fillId="2" borderId="5" xfId="0" applyFont="1" applyFill="1" applyBorder="1" applyAlignment="1">
      <alignment horizontal="center" vertical="center" wrapText="1"/>
    </xf>
    <xf numFmtId="0" fontId="64" fillId="2" borderId="4" xfId="0" applyFont="1" applyFill="1" applyBorder="1" applyAlignment="1">
      <alignment horizontal="center" vertical="center" wrapText="1"/>
    </xf>
    <xf numFmtId="0" fontId="63" fillId="0" borderId="3" xfId="0" applyFont="1" applyBorder="1" applyAlignment="1">
      <alignment horizontal="center" vertical="center"/>
    </xf>
    <xf numFmtId="0" fontId="63" fillId="0" borderId="5" xfId="0" applyFont="1" applyBorder="1" applyAlignment="1">
      <alignment horizontal="center" vertical="center"/>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2" borderId="47" xfId="0" applyFont="1" applyFill="1" applyBorder="1" applyAlignment="1" applyProtection="1">
      <alignment horizontal="center" vertical="center" wrapText="1"/>
      <protection locked="0"/>
    </xf>
    <xf numFmtId="0" fontId="18" fillId="2" borderId="26"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35" fillId="18" borderId="59" xfId="0" applyFont="1" applyFill="1" applyBorder="1" applyAlignment="1">
      <alignment horizontal="center" vertical="center" wrapText="1"/>
    </xf>
    <xf numFmtId="0" fontId="35" fillId="18" borderId="44" xfId="0" applyFont="1" applyFill="1" applyBorder="1" applyAlignment="1">
      <alignment horizontal="center" vertical="center" wrapText="1"/>
    </xf>
    <xf numFmtId="14" fontId="9" fillId="0" borderId="3" xfId="0" applyNumberFormat="1" applyFont="1" applyBorder="1" applyAlignment="1" applyProtection="1">
      <alignment horizontal="center" vertical="center" wrapText="1"/>
      <protection locked="0"/>
    </xf>
    <xf numFmtId="14" fontId="9" fillId="0" borderId="4" xfId="0" applyNumberFormat="1" applyFont="1" applyBorder="1" applyAlignment="1" applyProtection="1">
      <alignment horizontal="center" vertical="center" wrapText="1"/>
      <protection locked="0"/>
    </xf>
    <xf numFmtId="14" fontId="9" fillId="0" borderId="47" xfId="0" applyNumberFormat="1" applyFont="1" applyBorder="1" applyAlignment="1" applyProtection="1">
      <alignment horizontal="center" vertical="center" wrapText="1"/>
      <protection locked="0"/>
    </xf>
    <xf numFmtId="0" fontId="64" fillId="2" borderId="3" xfId="0" applyFont="1" applyFill="1" applyBorder="1" applyAlignment="1">
      <alignment horizontal="center" vertical="top" wrapText="1"/>
    </xf>
    <xf numFmtId="0" fontId="64" fillId="2" borderId="5" xfId="0" applyFont="1" applyFill="1" applyBorder="1" applyAlignment="1">
      <alignment horizontal="center" vertical="top" wrapText="1"/>
    </xf>
    <xf numFmtId="0" fontId="30" fillId="0" borderId="3"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30" fillId="0" borderId="5" xfId="0" applyFont="1" applyBorder="1" applyAlignment="1" applyProtection="1">
      <alignment horizontal="center" vertical="center"/>
      <protection locked="0"/>
    </xf>
    <xf numFmtId="0" fontId="9" fillId="0" borderId="3"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2" borderId="3" xfId="0" quotePrefix="1" applyFont="1" applyFill="1" applyBorder="1" applyAlignment="1" applyProtection="1">
      <alignment horizontal="center" vertical="center" wrapText="1"/>
      <protection locked="0"/>
    </xf>
    <xf numFmtId="0" fontId="9" fillId="2" borderId="4" xfId="0" quotePrefix="1" applyFont="1" applyFill="1" applyBorder="1" applyAlignment="1" applyProtection="1">
      <alignment horizontal="center" vertical="center" wrapText="1"/>
      <protection locked="0"/>
    </xf>
    <xf numFmtId="0" fontId="9" fillId="2" borderId="5" xfId="0" quotePrefix="1" applyFont="1" applyFill="1" applyBorder="1" applyAlignment="1" applyProtection="1">
      <alignment horizontal="center" vertical="center" wrapText="1"/>
      <protection locked="0"/>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9" fillId="0" borderId="3" xfId="0" quotePrefix="1" applyFont="1" applyBorder="1" applyAlignment="1" applyProtection="1">
      <alignment horizontal="center" vertical="center" wrapText="1"/>
      <protection locked="0"/>
    </xf>
    <xf numFmtId="0" fontId="9" fillId="0" borderId="5" xfId="0" quotePrefix="1" applyFont="1" applyBorder="1" applyAlignment="1" applyProtection="1">
      <alignment horizontal="center" vertical="center" wrapText="1"/>
      <protection locked="0"/>
    </xf>
    <xf numFmtId="49" fontId="63" fillId="2" borderId="3" xfId="0" applyNumberFormat="1" applyFont="1" applyFill="1" applyBorder="1" applyAlignment="1">
      <alignment horizontal="center" vertical="center" wrapText="1"/>
    </xf>
    <xf numFmtId="49" fontId="63" fillId="2" borderId="4" xfId="0" applyNumberFormat="1" applyFont="1" applyFill="1" applyBorder="1" applyAlignment="1">
      <alignment horizontal="center" vertical="center" wrapText="1"/>
    </xf>
    <xf numFmtId="49" fontId="63" fillId="2" borderId="5" xfId="0" applyNumberFormat="1" applyFont="1" applyFill="1" applyBorder="1" applyAlignment="1">
      <alignment horizontal="center" vertical="center" wrapText="1"/>
    </xf>
    <xf numFmtId="0" fontId="5" fillId="2" borderId="2" xfId="0" applyFont="1" applyFill="1" applyBorder="1" applyAlignment="1">
      <alignment horizontal="left" vertical="center"/>
    </xf>
    <xf numFmtId="0" fontId="5" fillId="2" borderId="7" xfId="0" applyFont="1" applyFill="1" applyBorder="1" applyAlignment="1">
      <alignment horizontal="left" vertical="center"/>
    </xf>
    <xf numFmtId="0" fontId="5" fillId="2" borderId="41" xfId="0" applyFont="1" applyFill="1" applyBorder="1" applyAlignment="1">
      <alignment horizontal="left" vertical="center"/>
    </xf>
    <xf numFmtId="0" fontId="7" fillId="17" borderId="1" xfId="3" applyFont="1" applyFill="1" applyBorder="1" applyAlignment="1">
      <alignment horizontal="left" vertical="center" wrapText="1"/>
    </xf>
    <xf numFmtId="0" fontId="7" fillId="17" borderId="17" xfId="3" applyFont="1" applyFill="1" applyBorder="1" applyAlignment="1">
      <alignment horizontal="left" vertical="center" wrapText="1"/>
    </xf>
    <xf numFmtId="0" fontId="10" fillId="16" borderId="66" xfId="0" applyFont="1" applyFill="1" applyBorder="1" applyAlignment="1">
      <alignment horizontal="center" vertical="center"/>
    </xf>
    <xf numFmtId="0" fontId="10" fillId="16" borderId="11" xfId="0" applyFont="1" applyFill="1" applyBorder="1" applyAlignment="1">
      <alignment horizontal="center" vertical="center"/>
    </xf>
    <xf numFmtId="0" fontId="10" fillId="16" borderId="12" xfId="0" applyFont="1" applyFill="1" applyBorder="1" applyAlignment="1">
      <alignment horizontal="center" vertical="center"/>
    </xf>
    <xf numFmtId="0" fontId="10" fillId="16" borderId="10"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47" xfId="0" applyFont="1" applyBorder="1" applyAlignment="1">
      <alignment horizontal="center" vertical="center" wrapText="1"/>
    </xf>
    <xf numFmtId="0" fontId="31" fillId="0" borderId="3" xfId="0" applyFont="1" applyBorder="1" applyAlignment="1">
      <alignment horizontal="justify" vertical="center" wrapText="1"/>
    </xf>
    <xf numFmtId="0" fontId="31" fillId="0" borderId="4" xfId="0" applyFont="1" applyBorder="1" applyAlignment="1">
      <alignment horizontal="justify" vertical="center" wrapText="1"/>
    </xf>
    <xf numFmtId="0" fontId="31" fillId="0" borderId="47" xfId="0" applyFont="1" applyBorder="1" applyAlignment="1">
      <alignment horizontal="justify" vertical="center" wrapText="1"/>
    </xf>
    <xf numFmtId="0" fontId="31" fillId="2" borderId="3" xfId="0" applyFont="1" applyFill="1" applyBorder="1" applyAlignment="1">
      <alignment horizontal="left" vertical="center" wrapText="1"/>
    </xf>
    <xf numFmtId="0" fontId="31" fillId="2" borderId="4" xfId="0" applyFont="1" applyFill="1" applyBorder="1" applyAlignment="1">
      <alignment horizontal="left" vertical="center" wrapText="1"/>
    </xf>
    <xf numFmtId="0" fontId="31" fillId="2"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31" fillId="0" borderId="5" xfId="0" applyFont="1" applyBorder="1" applyAlignment="1">
      <alignment horizontal="justify" vertical="center" wrapText="1"/>
    </xf>
    <xf numFmtId="49" fontId="8" fillId="2" borderId="3" xfId="0" applyNumberFormat="1" applyFont="1" applyFill="1" applyBorder="1" applyAlignment="1">
      <alignment horizontal="center" vertical="center" wrapText="1"/>
    </xf>
    <xf numFmtId="49" fontId="8" fillId="2" borderId="5" xfId="0" applyNumberFormat="1" applyFont="1" applyFill="1" applyBorder="1" applyAlignment="1">
      <alignment horizontal="center" vertical="center" wrapText="1"/>
    </xf>
    <xf numFmtId="9" fontId="8" fillId="0" borderId="3" xfId="6" applyFont="1" applyFill="1" applyBorder="1" applyAlignment="1" applyProtection="1">
      <alignment horizontal="center" vertical="center" wrapText="1"/>
    </xf>
    <xf numFmtId="9" fontId="8" fillId="0" borderId="5" xfId="6" applyFont="1" applyFill="1" applyBorder="1" applyAlignment="1" applyProtection="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xf numFmtId="0" fontId="11" fillId="18" borderId="62" xfId="0" applyFont="1" applyFill="1" applyBorder="1" applyAlignment="1">
      <alignment horizontal="center" vertical="center"/>
    </xf>
    <xf numFmtId="0" fontId="11" fillId="18" borderId="61" xfId="0" applyFont="1" applyFill="1" applyBorder="1" applyAlignment="1">
      <alignment horizontal="center" vertical="center"/>
    </xf>
    <xf numFmtId="0" fontId="11" fillId="18" borderId="63" xfId="0" applyFont="1" applyFill="1" applyBorder="1" applyAlignment="1">
      <alignment horizontal="center" vertical="center"/>
    </xf>
    <xf numFmtId="0" fontId="11" fillId="18" borderId="47" xfId="0" applyFont="1" applyFill="1" applyBorder="1" applyAlignment="1">
      <alignment horizontal="center" vertical="center"/>
    </xf>
    <xf numFmtId="0" fontId="11" fillId="18" borderId="63" xfId="0" applyFont="1" applyFill="1" applyBorder="1" applyAlignment="1">
      <alignment horizontal="center" vertical="center" wrapText="1"/>
    </xf>
    <xf numFmtId="0" fontId="11" fillId="18" borderId="47" xfId="0" applyFont="1" applyFill="1" applyBorder="1" applyAlignment="1">
      <alignment horizontal="center" vertical="center" wrapText="1"/>
    </xf>
    <xf numFmtId="0" fontId="35" fillId="18" borderId="63" xfId="0" applyFont="1" applyFill="1" applyBorder="1" applyAlignment="1">
      <alignment horizontal="center" vertical="center" wrapText="1"/>
    </xf>
    <xf numFmtId="0" fontId="35" fillId="18" borderId="47" xfId="0" applyFont="1" applyFill="1" applyBorder="1" applyAlignment="1">
      <alignment horizontal="center" vertical="center" wrapText="1"/>
    </xf>
    <xf numFmtId="0" fontId="35" fillId="18" borderId="64" xfId="0" applyFont="1" applyFill="1" applyBorder="1" applyAlignment="1">
      <alignment horizontal="center" vertical="center" wrapText="1"/>
    </xf>
    <xf numFmtId="0" fontId="35" fillId="18" borderId="65" xfId="0" applyFont="1" applyFill="1" applyBorder="1" applyAlignment="1">
      <alignment horizontal="center" vertical="center" wrapText="1"/>
    </xf>
    <xf numFmtId="49" fontId="8" fillId="2" borderId="3" xfId="0" applyNumberFormat="1" applyFont="1" applyFill="1" applyBorder="1" applyAlignment="1">
      <alignment horizontal="left" vertical="center" wrapText="1"/>
    </xf>
    <xf numFmtId="49" fontId="8" fillId="2" borderId="4" xfId="0" applyNumberFormat="1" applyFont="1" applyFill="1" applyBorder="1" applyAlignment="1">
      <alignment horizontal="left" vertical="center" wrapText="1"/>
    </xf>
    <xf numFmtId="49" fontId="8" fillId="2" borderId="5" xfId="0" applyNumberFormat="1" applyFont="1" applyFill="1" applyBorder="1" applyAlignment="1">
      <alignment horizontal="left" vertical="center" wrapText="1"/>
    </xf>
    <xf numFmtId="49" fontId="8" fillId="2" borderId="4" xfId="0" applyNumberFormat="1" applyFont="1" applyFill="1" applyBorder="1" applyAlignment="1">
      <alignment horizontal="center" vertical="center" wrapText="1"/>
    </xf>
    <xf numFmtId="0" fontId="8" fillId="2" borderId="3" xfId="0" quotePrefix="1" applyFont="1" applyFill="1" applyBorder="1" applyAlignment="1">
      <alignment horizontal="left" vertical="center" wrapText="1"/>
    </xf>
    <xf numFmtId="0" fontId="8" fillId="2" borderId="4" xfId="0" quotePrefix="1" applyFont="1" applyFill="1" applyBorder="1" applyAlignment="1">
      <alignment horizontal="left" vertical="center" wrapText="1"/>
    </xf>
    <xf numFmtId="0" fontId="8" fillId="2" borderId="5" xfId="0" quotePrefix="1" applyFont="1" applyFill="1" applyBorder="1" applyAlignment="1">
      <alignment horizontal="left" vertical="center" wrapText="1"/>
    </xf>
    <xf numFmtId="0" fontId="35" fillId="18" borderId="56" xfId="0" applyFont="1" applyFill="1" applyBorder="1" applyAlignment="1">
      <alignment horizontal="center" vertical="center" wrapText="1"/>
    </xf>
    <xf numFmtId="0" fontId="35" fillId="18" borderId="58" xfId="0" applyFont="1" applyFill="1" applyBorder="1" applyAlignment="1">
      <alignment horizontal="center" vertical="center" wrapText="1"/>
    </xf>
    <xf numFmtId="0" fontId="32" fillId="0" borderId="4"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5" xfId="0" applyFont="1" applyBorder="1" applyAlignment="1">
      <alignment horizontal="center" vertical="center" wrapText="1"/>
    </xf>
    <xf numFmtId="49" fontId="5" fillId="0" borderId="31" xfId="0" applyNumberFormat="1" applyFont="1" applyBorder="1" applyAlignment="1">
      <alignment horizontal="center" vertical="center" wrapText="1"/>
    </xf>
    <xf numFmtId="49" fontId="5" fillId="0" borderId="30" xfId="0" applyNumberFormat="1" applyFont="1" applyBorder="1" applyAlignment="1">
      <alignment horizontal="center" vertical="center" wrapText="1"/>
    </xf>
    <xf numFmtId="49" fontId="5" fillId="0" borderId="55" xfId="0" applyNumberFormat="1" applyFont="1" applyBorder="1" applyAlignment="1">
      <alignment horizontal="center" vertical="center" wrapText="1"/>
    </xf>
    <xf numFmtId="0" fontId="13" fillId="0" borderId="3" xfId="0" quotePrefix="1" applyFont="1" applyBorder="1" applyAlignment="1">
      <alignment horizontal="left" vertical="center" wrapText="1"/>
    </xf>
    <xf numFmtId="0" fontId="13" fillId="0" borderId="5" xfId="0" quotePrefix="1" applyFont="1" applyBorder="1" applyAlignment="1">
      <alignment horizontal="left" vertical="center" wrapText="1"/>
    </xf>
    <xf numFmtId="49" fontId="37" fillId="2" borderId="15" xfId="0" applyNumberFormat="1" applyFont="1" applyFill="1" applyBorder="1" applyAlignment="1">
      <alignment horizontal="center" vertical="center" wrapText="1"/>
    </xf>
    <xf numFmtId="49" fontId="37" fillId="2" borderId="16" xfId="0" applyNumberFormat="1" applyFont="1" applyFill="1" applyBorder="1" applyAlignment="1">
      <alignment horizontal="center" vertical="center" wrapText="1"/>
    </xf>
    <xf numFmtId="49" fontId="37" fillId="2" borderId="1" xfId="0" applyNumberFormat="1" applyFont="1" applyFill="1" applyBorder="1" applyAlignment="1">
      <alignment horizontal="center" vertical="center" wrapText="1"/>
    </xf>
    <xf numFmtId="49" fontId="37" fillId="2" borderId="17" xfId="0" applyNumberFormat="1" applyFont="1" applyFill="1" applyBorder="1" applyAlignment="1">
      <alignment horizontal="center" vertical="center" wrapText="1"/>
    </xf>
    <xf numFmtId="0" fontId="37" fillId="17" borderId="1" xfId="3" applyFont="1" applyFill="1" applyBorder="1" applyAlignment="1">
      <alignment horizontal="left" vertical="center" wrapText="1"/>
    </xf>
    <xf numFmtId="0" fontId="10" fillId="16" borderId="1" xfId="0" applyFont="1" applyFill="1" applyBorder="1" applyAlignment="1">
      <alignment horizontal="center" vertical="center"/>
    </xf>
    <xf numFmtId="0" fontId="10" fillId="16" borderId="2" xfId="0" applyFont="1" applyFill="1" applyBorder="1" applyAlignment="1">
      <alignment horizontal="center" vertical="center"/>
    </xf>
    <xf numFmtId="0" fontId="10" fillId="16" borderId="9" xfId="0" applyFont="1" applyFill="1" applyBorder="1" applyAlignment="1">
      <alignment horizontal="center" vertical="center"/>
    </xf>
    <xf numFmtId="0" fontId="35" fillId="0" borderId="3" xfId="0" applyFont="1" applyBorder="1" applyAlignment="1" applyProtection="1">
      <alignment horizontal="center" vertical="center" wrapText="1"/>
      <protection locked="0"/>
    </xf>
    <xf numFmtId="0" fontId="35" fillId="0" borderId="5" xfId="0" applyFont="1" applyBorder="1" applyAlignment="1" applyProtection="1">
      <alignment horizontal="center" vertical="center" wrapText="1"/>
      <protection locked="0"/>
    </xf>
    <xf numFmtId="0" fontId="57" fillId="0" borderId="3" xfId="0" applyFont="1" applyBorder="1" applyAlignment="1">
      <alignment horizontal="center" vertical="center" wrapText="1"/>
    </xf>
    <xf numFmtId="0" fontId="57" fillId="0" borderId="5" xfId="0" applyFont="1" applyBorder="1" applyAlignment="1">
      <alignment horizontal="center" vertical="center" wrapText="1"/>
    </xf>
    <xf numFmtId="0" fontId="58" fillId="0" borderId="3" xfId="0" applyFont="1" applyBorder="1" applyAlignment="1">
      <alignment horizontal="center" vertical="center" wrapText="1"/>
    </xf>
    <xf numFmtId="0" fontId="58" fillId="0" borderId="5" xfId="0" applyFont="1" applyBorder="1" applyAlignment="1">
      <alignment horizontal="center" vertical="center" wrapText="1"/>
    </xf>
    <xf numFmtId="9" fontId="34" fillId="0" borderId="3" xfId="0" applyNumberFormat="1" applyFont="1" applyBorder="1" applyAlignment="1">
      <alignment horizontal="center" vertical="center"/>
    </xf>
    <xf numFmtId="9" fontId="34" fillId="0" borderId="5" xfId="0" applyNumberFormat="1" applyFont="1" applyBorder="1" applyAlignment="1">
      <alignment horizontal="center" vertical="center"/>
    </xf>
    <xf numFmtId="9" fontId="34" fillId="0" borderId="3" xfId="0" applyNumberFormat="1" applyFont="1" applyBorder="1" applyAlignment="1">
      <alignment horizontal="center" vertical="center" wrapText="1"/>
    </xf>
    <xf numFmtId="9" fontId="34" fillId="0" borderId="5" xfId="0" applyNumberFormat="1" applyFont="1" applyBorder="1" applyAlignment="1">
      <alignment horizontal="center" vertical="center" wrapText="1"/>
    </xf>
    <xf numFmtId="0" fontId="57" fillId="0" borderId="4" xfId="0" applyFont="1" applyBorder="1" applyAlignment="1">
      <alignment horizontal="center" vertical="center" wrapText="1"/>
    </xf>
    <xf numFmtId="0" fontId="57" fillId="0" borderId="3" xfId="0" quotePrefix="1" applyFont="1" applyBorder="1" applyAlignment="1">
      <alignment horizontal="center" vertical="center" wrapText="1"/>
    </xf>
    <xf numFmtId="0" fontId="57" fillId="0" borderId="4" xfId="0" quotePrefix="1" applyFont="1" applyBorder="1" applyAlignment="1">
      <alignment horizontal="center" vertical="center" wrapText="1"/>
    </xf>
    <xf numFmtId="0" fontId="57" fillId="0" borderId="5" xfId="0" quotePrefix="1" applyFont="1" applyBorder="1" applyAlignment="1">
      <alignment horizontal="center" vertical="center" wrapText="1"/>
    </xf>
    <xf numFmtId="0" fontId="37" fillId="0" borderId="3" xfId="0" applyFont="1" applyBorder="1" applyAlignment="1">
      <alignment horizontal="center" vertical="center" wrapText="1"/>
    </xf>
    <xf numFmtId="0" fontId="37" fillId="0" borderId="5" xfId="0" applyFont="1" applyBorder="1" applyAlignment="1">
      <alignment horizontal="center" vertical="center" wrapText="1"/>
    </xf>
    <xf numFmtId="49" fontId="57" fillId="0" borderId="3" xfId="0" applyNumberFormat="1" applyFont="1" applyBorder="1" applyAlignment="1">
      <alignment horizontal="center" vertical="center" wrapText="1"/>
    </xf>
    <xf numFmtId="49" fontId="57" fillId="0" borderId="5" xfId="0" applyNumberFormat="1" applyFont="1" applyBorder="1" applyAlignment="1">
      <alignment horizontal="center" vertical="center" wrapText="1"/>
    </xf>
    <xf numFmtId="0" fontId="37" fillId="0" borderId="4" xfId="0" applyFont="1" applyBorder="1" applyAlignment="1">
      <alignment horizontal="center" vertical="center" wrapText="1"/>
    </xf>
    <xf numFmtId="0" fontId="58" fillId="0" borderId="4" xfId="0" applyFont="1" applyBorder="1" applyAlignment="1">
      <alignment horizontal="center" vertical="center" wrapText="1"/>
    </xf>
    <xf numFmtId="0" fontId="37" fillId="0" borderId="47" xfId="0" applyFont="1" applyBorder="1" applyAlignment="1">
      <alignment horizontal="center" vertical="center" wrapText="1"/>
    </xf>
    <xf numFmtId="0" fontId="34" fillId="0" borderId="3" xfId="0" applyFont="1" applyBorder="1" applyAlignment="1" applyProtection="1">
      <alignment horizontal="center" vertical="center" wrapText="1"/>
      <protection locked="0"/>
    </xf>
    <xf numFmtId="0" fontId="34" fillId="0" borderId="47" xfId="0" applyFont="1" applyBorder="1" applyAlignment="1" applyProtection="1">
      <alignment horizontal="center" vertical="center" wrapText="1"/>
      <protection locked="0"/>
    </xf>
    <xf numFmtId="49" fontId="57" fillId="0" borderId="47" xfId="0" applyNumberFormat="1" applyFont="1" applyBorder="1" applyAlignment="1">
      <alignment horizontal="center" vertical="center" wrapText="1"/>
    </xf>
    <xf numFmtId="49" fontId="63" fillId="0" borderId="47" xfId="0" applyNumberFormat="1" applyFont="1" applyBorder="1" applyAlignment="1">
      <alignment horizontal="center" vertical="center" wrapText="1"/>
    </xf>
    <xf numFmtId="9" fontId="9" fillId="0" borderId="3" xfId="0" applyNumberFormat="1" applyFont="1" applyBorder="1" applyAlignment="1" applyProtection="1">
      <alignment horizontal="center" vertical="center"/>
      <protection locked="0"/>
    </xf>
    <xf numFmtId="9" fontId="9" fillId="0" borderId="47" xfId="0" applyNumberFormat="1" applyFont="1" applyBorder="1" applyAlignment="1" applyProtection="1">
      <alignment horizontal="center" vertical="center"/>
      <protection locked="0"/>
    </xf>
    <xf numFmtId="0" fontId="35" fillId="18" borderId="15" xfId="0" applyFont="1" applyFill="1" applyBorder="1" applyAlignment="1">
      <alignment horizontal="center" vertical="center" wrapText="1"/>
    </xf>
    <xf numFmtId="0" fontId="35" fillId="18" borderId="48" xfId="0" applyFont="1" applyFill="1" applyBorder="1" applyAlignment="1">
      <alignment horizontal="center" vertical="center"/>
    </xf>
    <xf numFmtId="0" fontId="35" fillId="18" borderId="15" xfId="0" applyFont="1" applyFill="1" applyBorder="1" applyAlignment="1">
      <alignment horizontal="center" vertical="center"/>
    </xf>
    <xf numFmtId="0" fontId="35" fillId="18" borderId="47" xfId="0" applyFont="1" applyFill="1" applyBorder="1" applyAlignment="1">
      <alignment horizontal="center" vertical="center"/>
    </xf>
    <xf numFmtId="0" fontId="35" fillId="18" borderId="48" xfId="0" applyFont="1" applyFill="1" applyBorder="1" applyAlignment="1">
      <alignment horizontal="center" vertical="center" wrapText="1"/>
    </xf>
    <xf numFmtId="0" fontId="11" fillId="18" borderId="15" xfId="0" applyFont="1" applyFill="1" applyBorder="1" applyAlignment="1">
      <alignment horizontal="center" vertical="center" wrapText="1"/>
    </xf>
    <xf numFmtId="0" fontId="11" fillId="18" borderId="48" xfId="0" applyFont="1" applyFill="1" applyBorder="1" applyAlignment="1">
      <alignment horizontal="center" vertical="center" wrapText="1"/>
    </xf>
    <xf numFmtId="0" fontId="11" fillId="18" borderId="16" xfId="0" applyFont="1" applyFill="1" applyBorder="1" applyAlignment="1">
      <alignment horizontal="center" vertical="center" wrapText="1"/>
    </xf>
    <xf numFmtId="0" fontId="11" fillId="18" borderId="18" xfId="0" applyFont="1" applyFill="1" applyBorder="1" applyAlignment="1">
      <alignment horizontal="center" vertical="center" wrapText="1"/>
    </xf>
    <xf numFmtId="0" fontId="30" fillId="2" borderId="43" xfId="0" applyFont="1" applyFill="1" applyBorder="1" applyAlignment="1">
      <alignment horizontal="center" vertical="center" wrapText="1"/>
    </xf>
    <xf numFmtId="0" fontId="30" fillId="2" borderId="61" xfId="0" applyFont="1" applyFill="1" applyBorder="1" applyAlignment="1">
      <alignment horizontal="center" vertical="center" wrapText="1"/>
    </xf>
    <xf numFmtId="0" fontId="64" fillId="0" borderId="4" xfId="0" applyFont="1" applyBorder="1" applyAlignment="1">
      <alignment horizontal="center" vertical="center" wrapText="1"/>
    </xf>
    <xf numFmtId="0" fontId="64" fillId="0" borderId="5" xfId="0" applyFont="1" applyBorder="1" applyAlignment="1">
      <alignment horizontal="center" vertical="center" wrapText="1"/>
    </xf>
    <xf numFmtId="9" fontId="9" fillId="0" borderId="4" xfId="0" applyNumberFormat="1" applyFont="1" applyBorder="1" applyAlignment="1" applyProtection="1">
      <alignment horizontal="center" vertical="center" wrapText="1"/>
      <protection locked="0"/>
    </xf>
    <xf numFmtId="9" fontId="9" fillId="0" borderId="5" xfId="0" applyNumberFormat="1" applyFont="1" applyBorder="1" applyAlignment="1" applyProtection="1">
      <alignment horizontal="center" vertical="center" wrapText="1"/>
      <protection locked="0"/>
    </xf>
    <xf numFmtId="0" fontId="9" fillId="0" borderId="4" xfId="0" quotePrefix="1" applyFont="1" applyBorder="1" applyAlignment="1" applyProtection="1">
      <alignment horizontal="center" vertical="center" wrapText="1"/>
      <protection locked="0"/>
    </xf>
    <xf numFmtId="0" fontId="64" fillId="0" borderId="3" xfId="0" applyFont="1" applyBorder="1" applyAlignment="1">
      <alignment horizontal="center" vertical="center" wrapText="1"/>
    </xf>
    <xf numFmtId="9" fontId="9" fillId="0" borderId="3" xfId="0" applyNumberFormat="1" applyFont="1" applyBorder="1" applyAlignment="1" applyProtection="1">
      <alignment horizontal="center" vertical="center" wrapText="1"/>
      <protection locked="0"/>
    </xf>
    <xf numFmtId="9" fontId="9" fillId="2" borderId="3" xfId="0" applyNumberFormat="1" applyFont="1" applyFill="1" applyBorder="1" applyAlignment="1" applyProtection="1">
      <alignment horizontal="center" vertical="center" wrapText="1"/>
      <protection locked="0"/>
    </xf>
    <xf numFmtId="9" fontId="9" fillId="2" borderId="4" xfId="0" applyNumberFormat="1" applyFont="1" applyFill="1" applyBorder="1" applyAlignment="1" applyProtection="1">
      <alignment horizontal="center" vertical="center" wrapText="1"/>
      <protection locked="0"/>
    </xf>
    <xf numFmtId="9" fontId="9" fillId="2" borderId="5" xfId="0" applyNumberFormat="1" applyFont="1" applyFill="1" applyBorder="1" applyAlignment="1" applyProtection="1">
      <alignment horizontal="center" vertical="center" wrapText="1"/>
      <protection locked="0"/>
    </xf>
    <xf numFmtId="0" fontId="30" fillId="0" borderId="3" xfId="0" applyFont="1" applyBorder="1" applyAlignment="1" applyProtection="1">
      <alignment horizontal="center" vertical="center" wrapText="1"/>
      <protection locked="0"/>
    </xf>
    <xf numFmtId="0" fontId="30" fillId="0" borderId="5" xfId="0" applyFont="1" applyBorder="1" applyAlignment="1" applyProtection="1">
      <alignment horizontal="center" vertical="center" wrapText="1"/>
      <protection locked="0"/>
    </xf>
    <xf numFmtId="0" fontId="9" fillId="0" borderId="3" xfId="12" applyNumberFormat="1" applyFont="1" applyFill="1" applyBorder="1" applyAlignment="1" applyProtection="1">
      <alignment horizontal="center" vertical="center" wrapText="1"/>
    </xf>
    <xf numFmtId="0" fontId="9" fillId="0" borderId="5" xfId="12" applyNumberFormat="1" applyFont="1" applyFill="1" applyBorder="1" applyAlignment="1" applyProtection="1">
      <alignment horizontal="center" vertical="center" wrapText="1"/>
    </xf>
    <xf numFmtId="9" fontId="63" fillId="0" borderId="3" xfId="6" applyFont="1" applyFill="1" applyBorder="1" applyAlignment="1" applyProtection="1">
      <alignment horizontal="center" vertical="center" wrapText="1"/>
    </xf>
    <xf numFmtId="0" fontId="63" fillId="2" borderId="1" xfId="0" applyFont="1" applyFill="1" applyBorder="1" applyAlignment="1">
      <alignment horizontal="center" vertical="center" wrapText="1"/>
    </xf>
    <xf numFmtId="14" fontId="9" fillId="0" borderId="5" xfId="0" applyNumberFormat="1" applyFont="1" applyBorder="1" applyAlignment="1" applyProtection="1">
      <alignment horizontal="center" vertical="center" wrapText="1"/>
      <protection locked="0"/>
    </xf>
    <xf numFmtId="14" fontId="63" fillId="0" borderId="3" xfId="0" applyNumberFormat="1" applyFont="1" applyBorder="1" applyAlignment="1" applyProtection="1">
      <alignment horizontal="center" vertical="center" wrapText="1"/>
      <protection locked="0"/>
    </xf>
    <xf numFmtId="14" fontId="63" fillId="0" borderId="4" xfId="0" applyNumberFormat="1" applyFont="1" applyBorder="1" applyAlignment="1" applyProtection="1">
      <alignment horizontal="center" vertical="center" wrapText="1"/>
      <protection locked="0"/>
    </xf>
    <xf numFmtId="14" fontId="63" fillId="0" borderId="5" xfId="0" applyNumberFormat="1" applyFont="1" applyBorder="1" applyAlignment="1" applyProtection="1">
      <alignment horizontal="center" vertical="center" wrapText="1"/>
      <protection locked="0"/>
    </xf>
    <xf numFmtId="0" fontId="9" fillId="0" borderId="3" xfId="13" quotePrefix="1" applyFont="1" applyBorder="1" applyAlignment="1">
      <alignment horizontal="center" vertical="center" wrapText="1"/>
    </xf>
    <xf numFmtId="0" fontId="9" fillId="0" borderId="4" xfId="13" quotePrefix="1" applyFont="1" applyBorder="1" applyAlignment="1">
      <alignment horizontal="center" vertical="center" wrapText="1"/>
    </xf>
    <xf numFmtId="0" fontId="9" fillId="0" borderId="5" xfId="13" quotePrefix="1" applyFont="1" applyBorder="1" applyAlignment="1">
      <alignment horizontal="center" vertical="center" wrapText="1"/>
    </xf>
    <xf numFmtId="0" fontId="63" fillId="2" borderId="4" xfId="0" applyFont="1" applyFill="1" applyBorder="1" applyAlignment="1">
      <alignment horizontal="center" vertical="center" wrapText="1"/>
    </xf>
    <xf numFmtId="49" fontId="63" fillId="0" borderId="4" xfId="0" applyNumberFormat="1" applyFont="1" applyBorder="1" applyAlignment="1">
      <alignment horizontal="center" vertical="center" wrapText="1"/>
    </xf>
    <xf numFmtId="49" fontId="63" fillId="2" borderId="47" xfId="0" applyNumberFormat="1" applyFont="1" applyFill="1" applyBorder="1" applyAlignment="1">
      <alignment horizontal="center" vertical="center" wrapText="1"/>
    </xf>
    <xf numFmtId="0" fontId="9" fillId="2" borderId="47" xfId="0" quotePrefix="1" applyFont="1" applyFill="1" applyBorder="1" applyAlignment="1" applyProtection="1">
      <alignment horizontal="center"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47" xfId="0" applyFont="1" applyFill="1" applyBorder="1" applyAlignment="1" applyProtection="1">
      <alignment horizontal="center" vertical="center" wrapText="1"/>
      <protection locked="0"/>
    </xf>
    <xf numFmtId="0" fontId="63" fillId="0" borderId="47" xfId="0" applyFont="1" applyBorder="1" applyAlignment="1">
      <alignment horizontal="center" vertical="center" wrapText="1"/>
    </xf>
    <xf numFmtId="0" fontId="64" fillId="0" borderId="47" xfId="0" applyFont="1" applyBorder="1" applyAlignment="1">
      <alignment horizontal="center" vertical="center" wrapText="1"/>
    </xf>
    <xf numFmtId="0" fontId="63" fillId="2" borderId="47" xfId="0" applyFont="1" applyFill="1" applyBorder="1" applyAlignment="1">
      <alignment horizontal="center" vertical="center" wrapText="1"/>
    </xf>
    <xf numFmtId="0" fontId="57" fillId="0" borderId="1" xfId="13" applyFont="1" applyBorder="1" applyAlignment="1">
      <alignment horizontal="center" vertical="center" wrapText="1"/>
    </xf>
    <xf numFmtId="14" fontId="63" fillId="2" borderId="3" xfId="0" applyNumberFormat="1" applyFont="1" applyFill="1" applyBorder="1" applyAlignment="1">
      <alignment horizontal="center" vertical="center" wrapText="1"/>
    </xf>
    <xf numFmtId="14" fontId="63" fillId="2" borderId="4" xfId="0" applyNumberFormat="1" applyFont="1" applyFill="1" applyBorder="1" applyAlignment="1">
      <alignment horizontal="center" vertical="center" wrapText="1"/>
    </xf>
    <xf numFmtId="14" fontId="63" fillId="2" borderId="5" xfId="0" applyNumberFormat="1" applyFont="1" applyFill="1" applyBorder="1" applyAlignment="1">
      <alignment horizontal="center" vertical="center" wrapText="1"/>
    </xf>
    <xf numFmtId="0" fontId="63" fillId="0" borderId="1" xfId="0" applyFont="1" applyBorder="1" applyAlignment="1">
      <alignment horizontal="center" vertical="center" wrapText="1"/>
    </xf>
    <xf numFmtId="0" fontId="63" fillId="0" borderId="17" xfId="0" quotePrefix="1" applyFont="1" applyBorder="1" applyAlignment="1">
      <alignment horizontal="center" vertical="center" wrapText="1"/>
    </xf>
    <xf numFmtId="0" fontId="30" fillId="0" borderId="20" xfId="0" applyFont="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64" fillId="2" borderId="1" xfId="0" applyFont="1" applyFill="1" applyBorder="1" applyAlignment="1">
      <alignment horizontal="center" vertical="center" wrapText="1"/>
    </xf>
    <xf numFmtId="49" fontId="63" fillId="2" borderId="1" xfId="0" applyNumberFormat="1" applyFont="1" applyFill="1" applyBorder="1" applyAlignment="1">
      <alignment horizontal="center" vertical="center" wrapText="1"/>
    </xf>
    <xf numFmtId="9" fontId="63" fillId="2" borderId="1" xfId="6" applyFont="1" applyFill="1" applyBorder="1" applyAlignment="1" applyProtection="1">
      <alignment horizontal="center" vertical="center" wrapText="1"/>
    </xf>
    <xf numFmtId="0" fontId="63" fillId="2" borderId="17" xfId="0" quotePrefix="1" applyFont="1" applyFill="1" applyBorder="1" applyAlignment="1">
      <alignment horizontal="center" vertical="center" wrapText="1"/>
    </xf>
    <xf numFmtId="49" fontId="57" fillId="2" borderId="3" xfId="0" applyNumberFormat="1" applyFont="1" applyFill="1" applyBorder="1" applyAlignment="1">
      <alignment horizontal="center" vertical="center" wrapText="1"/>
    </xf>
    <xf numFmtId="49" fontId="57" fillId="2" borderId="4" xfId="0" applyNumberFormat="1" applyFont="1" applyFill="1" applyBorder="1" applyAlignment="1">
      <alignment horizontal="center" vertical="center" wrapText="1"/>
    </xf>
    <xf numFmtId="49" fontId="57" fillId="2" borderId="5" xfId="0" applyNumberFormat="1" applyFont="1" applyFill="1" applyBorder="1" applyAlignment="1">
      <alignment horizontal="center" vertical="center" wrapText="1"/>
    </xf>
    <xf numFmtId="0" fontId="30" fillId="0" borderId="42" xfId="0" applyFont="1" applyBorder="1" applyAlignment="1" applyProtection="1">
      <alignment horizontal="center" vertical="center" wrapText="1"/>
      <protection locked="0"/>
    </xf>
    <xf numFmtId="0" fontId="30" fillId="0" borderId="43" xfId="0" applyFont="1" applyBorder="1" applyAlignment="1" applyProtection="1">
      <alignment horizontal="center" vertical="center" wrapText="1"/>
      <protection locked="0"/>
    </xf>
    <xf numFmtId="0" fontId="30" fillId="0" borderId="45" xfId="0" applyFont="1" applyBorder="1" applyAlignment="1" applyProtection="1">
      <alignment horizontal="center" vertical="center" wrapText="1"/>
      <protection locked="0"/>
    </xf>
    <xf numFmtId="49" fontId="57" fillId="2" borderId="1" xfId="0" applyNumberFormat="1" applyFont="1" applyFill="1" applyBorder="1" applyAlignment="1">
      <alignment horizontal="center" vertical="center" wrapText="1"/>
    </xf>
    <xf numFmtId="0" fontId="63" fillId="0" borderId="3" xfId="6" applyNumberFormat="1" applyFont="1" applyFill="1" applyBorder="1" applyAlignment="1" applyProtection="1">
      <alignment horizontal="center" vertical="center" wrapText="1"/>
    </xf>
    <xf numFmtId="0" fontId="63" fillId="0" borderId="4" xfId="6" applyNumberFormat="1" applyFont="1" applyFill="1" applyBorder="1" applyAlignment="1" applyProtection="1">
      <alignment horizontal="center" vertical="center" wrapText="1"/>
    </xf>
    <xf numFmtId="0" fontId="63" fillId="0" borderId="5" xfId="6" applyNumberFormat="1" applyFont="1" applyFill="1" applyBorder="1" applyAlignment="1" applyProtection="1">
      <alignment horizontal="center" vertical="center" wrapText="1"/>
    </xf>
    <xf numFmtId="9" fontId="57" fillId="2" borderId="1" xfId="6" applyFont="1" applyFill="1" applyBorder="1" applyAlignment="1" applyProtection="1">
      <alignment horizontal="center" vertical="center" wrapText="1"/>
    </xf>
    <xf numFmtId="0" fontId="58" fillId="2" borderId="1" xfId="0" applyFont="1" applyFill="1" applyBorder="1" applyAlignment="1">
      <alignment horizontal="center" vertical="center" wrapText="1"/>
    </xf>
    <xf numFmtId="9" fontId="63" fillId="0" borderId="3" xfId="6" applyFont="1" applyFill="1" applyBorder="1" applyAlignment="1" applyProtection="1">
      <alignment horizontal="center" vertical="center"/>
    </xf>
    <xf numFmtId="9" fontId="63" fillId="0" borderId="5" xfId="6" applyFont="1" applyFill="1" applyBorder="1" applyAlignment="1" applyProtection="1">
      <alignment horizontal="center" vertical="center"/>
    </xf>
    <xf numFmtId="0" fontId="57" fillId="2" borderId="1" xfId="0" applyFont="1" applyFill="1" applyBorder="1" applyAlignment="1">
      <alignment horizontal="center" vertical="center" wrapText="1"/>
    </xf>
    <xf numFmtId="0" fontId="63" fillId="2" borderId="1" xfId="6" applyNumberFormat="1" applyFont="1" applyFill="1" applyBorder="1" applyAlignment="1" applyProtection="1">
      <alignment horizontal="center" vertical="center" wrapText="1"/>
    </xf>
    <xf numFmtId="0" fontId="57" fillId="2" borderId="59" xfId="0" quotePrefix="1" applyFont="1" applyFill="1" applyBorder="1" applyAlignment="1">
      <alignment horizontal="center" vertical="center" wrapText="1"/>
    </xf>
    <xf numFmtId="0" fontId="57" fillId="2" borderId="60" xfId="0" quotePrefix="1" applyFont="1" applyFill="1" applyBorder="1" applyAlignment="1">
      <alignment horizontal="center" vertical="center" wrapText="1"/>
    </xf>
    <xf numFmtId="0" fontId="57" fillId="2" borderId="44" xfId="0" quotePrefix="1" applyFont="1" applyFill="1" applyBorder="1" applyAlignment="1">
      <alignment horizontal="center" vertical="center" wrapText="1"/>
    </xf>
    <xf numFmtId="0" fontId="63" fillId="2" borderId="3" xfId="13" applyFont="1" applyFill="1" applyBorder="1" applyAlignment="1">
      <alignment horizontal="center" vertical="center" wrapText="1"/>
    </xf>
    <xf numFmtId="0" fontId="63" fillId="2" borderId="5" xfId="13" applyFont="1" applyFill="1" applyBorder="1" applyAlignment="1">
      <alignment horizontal="center" vertical="center" wrapText="1"/>
    </xf>
    <xf numFmtId="0" fontId="5" fillId="2" borderId="47" xfId="0" applyFont="1" applyFill="1" applyBorder="1" applyAlignment="1">
      <alignment horizontal="center" vertical="center" wrapText="1"/>
    </xf>
    <xf numFmtId="14" fontId="63" fillId="2" borderId="47"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64" fillId="0" borderId="1" xfId="0" applyFont="1" applyBorder="1" applyAlignment="1">
      <alignment horizontal="center" vertical="center" wrapText="1"/>
    </xf>
    <xf numFmtId="9" fontId="63" fillId="2" borderId="1" xfId="0" applyNumberFormat="1" applyFont="1" applyFill="1" applyBorder="1" applyAlignment="1">
      <alignment horizontal="center" vertical="center" wrapText="1"/>
    </xf>
    <xf numFmtId="0" fontId="37" fillId="0" borderId="48" xfId="0" applyFont="1" applyBorder="1" applyAlignment="1">
      <alignment horizontal="center" vertical="center" wrapText="1"/>
    </xf>
    <xf numFmtId="0" fontId="57" fillId="0" borderId="47" xfId="0" applyFont="1" applyBorder="1" applyAlignment="1">
      <alignment horizontal="center" vertical="center" wrapText="1"/>
    </xf>
    <xf numFmtId="9" fontId="34" fillId="2" borderId="1" xfId="0" applyNumberFormat="1" applyFont="1" applyFill="1" applyBorder="1" applyAlignment="1" applyProtection="1">
      <alignment horizontal="center" vertical="center"/>
      <protection locked="0"/>
    </xf>
    <xf numFmtId="9" fontId="34" fillId="2" borderId="48" xfId="0" applyNumberFormat="1" applyFont="1" applyFill="1" applyBorder="1" applyAlignment="1" applyProtection="1">
      <alignment horizontal="center" vertical="center"/>
      <protection locked="0"/>
    </xf>
    <xf numFmtId="0" fontId="34" fillId="2" borderId="1" xfId="0" applyFont="1" applyFill="1" applyBorder="1" applyAlignment="1" applyProtection="1">
      <alignment horizontal="center" vertical="center"/>
      <protection locked="0"/>
    </xf>
    <xf numFmtId="0" fontId="34" fillId="2" borderId="48" xfId="0" applyFont="1" applyFill="1" applyBorder="1" applyAlignment="1" applyProtection="1">
      <alignment horizontal="center" vertical="center"/>
      <protection locked="0"/>
    </xf>
    <xf numFmtId="14" fontId="57" fillId="2" borderId="47" xfId="0" applyNumberFormat="1" applyFont="1" applyFill="1" applyBorder="1" applyAlignment="1">
      <alignment horizontal="center" vertical="center" wrapText="1"/>
    </xf>
    <xf numFmtId="0" fontId="34" fillId="0" borderId="3" xfId="0" quotePrefix="1" applyFont="1" applyBorder="1" applyAlignment="1" applyProtection="1">
      <alignment horizontal="center" vertical="center" wrapText="1"/>
      <protection locked="0"/>
    </xf>
    <xf numFmtId="0" fontId="34" fillId="0" borderId="4" xfId="0" quotePrefix="1" applyFont="1" applyBorder="1" applyAlignment="1" applyProtection="1">
      <alignment horizontal="center" vertical="center" wrapText="1"/>
      <protection locked="0"/>
    </xf>
    <xf numFmtId="0" fontId="34" fillId="0" borderId="47" xfId="0" quotePrefix="1" applyFont="1" applyBorder="1" applyAlignment="1" applyProtection="1">
      <alignment horizontal="center" vertical="center" wrapText="1"/>
      <protection locked="0"/>
    </xf>
    <xf numFmtId="0" fontId="18" fillId="2" borderId="56" xfId="0" applyFont="1" applyFill="1" applyBorder="1" applyAlignment="1">
      <alignment horizontal="left" vertical="center"/>
    </xf>
    <xf numFmtId="0" fontId="18" fillId="2" borderId="57" xfId="0" applyFont="1" applyFill="1" applyBorder="1" applyAlignment="1">
      <alignment horizontal="left" vertical="center"/>
    </xf>
    <xf numFmtId="0" fontId="18" fillId="2" borderId="58" xfId="0" applyFont="1" applyFill="1" applyBorder="1" applyAlignment="1">
      <alignment horizontal="left" vertical="center"/>
    </xf>
    <xf numFmtId="0" fontId="37" fillId="2" borderId="9" xfId="0" applyFont="1" applyFill="1" applyBorder="1" applyAlignment="1">
      <alignment horizontal="left" vertical="center"/>
    </xf>
    <xf numFmtId="0" fontId="35" fillId="18" borderId="42" xfId="0" applyFont="1" applyFill="1" applyBorder="1" applyAlignment="1">
      <alignment horizontal="center" vertical="center"/>
    </xf>
    <xf numFmtId="49" fontId="37" fillId="0" borderId="20" xfId="0" applyNumberFormat="1" applyFont="1" applyBorder="1" applyAlignment="1">
      <alignment horizontal="center" vertical="center" wrapText="1"/>
    </xf>
    <xf numFmtId="49" fontId="37" fillId="0" borderId="46" xfId="0" applyNumberFormat="1" applyFont="1" applyBorder="1" applyAlignment="1">
      <alignment horizontal="center" vertical="center" wrapText="1"/>
    </xf>
    <xf numFmtId="9" fontId="9" fillId="2" borderId="1" xfId="0" applyNumberFormat="1" applyFont="1" applyFill="1" applyBorder="1" applyAlignment="1" applyProtection="1">
      <alignment horizontal="center" vertical="center" wrapText="1"/>
      <protection locked="0"/>
    </xf>
    <xf numFmtId="0" fontId="58" fillId="0" borderId="1" xfId="0" applyFont="1" applyBorder="1" applyAlignment="1">
      <alignment horizontal="center" vertical="center" wrapText="1"/>
    </xf>
    <xf numFmtId="0" fontId="35" fillId="2" borderId="42" xfId="0" applyFont="1" applyFill="1" applyBorder="1" applyAlignment="1">
      <alignment horizontal="center" vertical="center" wrapText="1"/>
    </xf>
    <xf numFmtId="0" fontId="35" fillId="2" borderId="43" xfId="0" applyFont="1" applyFill="1" applyBorder="1" applyAlignment="1">
      <alignment horizontal="center" vertical="center" wrapText="1"/>
    </xf>
    <xf numFmtId="0" fontId="35" fillId="2" borderId="45"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4" xfId="0" applyFont="1" applyFill="1" applyBorder="1" applyAlignment="1">
      <alignment horizontal="center" vertical="center" wrapText="1"/>
    </xf>
    <xf numFmtId="0" fontId="35" fillId="2" borderId="5" xfId="0" applyFont="1" applyFill="1" applyBorder="1" applyAlignment="1">
      <alignment horizontal="center" vertical="center" wrapText="1"/>
    </xf>
    <xf numFmtId="0" fontId="34" fillId="2" borderId="3" xfId="0" applyFont="1" applyFill="1" applyBorder="1" applyAlignment="1">
      <alignment horizontal="center" vertical="center" wrapText="1"/>
    </xf>
    <xf numFmtId="0" fontId="34" fillId="2" borderId="4" xfId="0" applyFont="1" applyFill="1" applyBorder="1" applyAlignment="1">
      <alignment horizontal="center" vertical="center" wrapText="1"/>
    </xf>
    <xf numFmtId="0" fontId="34" fillId="2" borderId="5" xfId="0" applyFont="1" applyFill="1" applyBorder="1" applyAlignment="1">
      <alignment horizontal="center" vertical="center" wrapText="1"/>
    </xf>
    <xf numFmtId="9" fontId="72" fillId="0" borderId="1" xfId="0" applyNumberFormat="1" applyFont="1" applyBorder="1" applyAlignment="1">
      <alignment horizontal="center" vertical="center"/>
    </xf>
    <xf numFmtId="14" fontId="72" fillId="0" borderId="3" xfId="0" applyNumberFormat="1" applyFont="1" applyBorder="1" applyAlignment="1">
      <alignment horizontal="center" vertical="center"/>
    </xf>
    <xf numFmtId="14" fontId="72" fillId="0" borderId="4" xfId="0" applyNumberFormat="1" applyFont="1" applyBorder="1" applyAlignment="1">
      <alignment horizontal="center" vertical="center"/>
    </xf>
    <xf numFmtId="14" fontId="72" fillId="0" borderId="5" xfId="0" applyNumberFormat="1" applyFont="1" applyBorder="1" applyAlignment="1">
      <alignment horizontal="center" vertical="center"/>
    </xf>
    <xf numFmtId="0" fontId="59" fillId="0" borderId="20" xfId="0" applyFont="1" applyBorder="1" applyAlignment="1">
      <alignment horizontal="center" vertical="center" wrapText="1"/>
    </xf>
    <xf numFmtId="0" fontId="59" fillId="0" borderId="1" xfId="0" applyFont="1" applyBorder="1" applyAlignment="1">
      <alignment horizontal="center" vertical="center" wrapText="1"/>
    </xf>
    <xf numFmtId="9" fontId="58" fillId="0" borderId="1" xfId="0" applyNumberFormat="1" applyFont="1" applyBorder="1" applyAlignment="1">
      <alignment horizontal="center" vertical="center"/>
    </xf>
    <xf numFmtId="9" fontId="58" fillId="0" borderId="1" xfId="0" applyNumberFormat="1" applyFont="1" applyBorder="1" applyAlignment="1">
      <alignment horizontal="center" vertical="center" wrapText="1"/>
    </xf>
    <xf numFmtId="14" fontId="57" fillId="0" borderId="1" xfId="0" applyNumberFormat="1" applyFont="1" applyBorder="1" applyAlignment="1">
      <alignment horizontal="center" vertical="center" wrapText="1"/>
    </xf>
    <xf numFmtId="0" fontId="34" fillId="2" borderId="60" xfId="0" applyFont="1" applyFill="1" applyBorder="1" applyAlignment="1">
      <alignment horizontal="center" vertical="center" wrapText="1"/>
    </xf>
    <xf numFmtId="0" fontId="34" fillId="2" borderId="44" xfId="0" applyFont="1" applyFill="1" applyBorder="1" applyAlignment="1">
      <alignment horizontal="center" vertical="center" wrapText="1"/>
    </xf>
    <xf numFmtId="0" fontId="58" fillId="0" borderId="1" xfId="0" applyFont="1" applyBorder="1" applyAlignment="1">
      <alignment vertical="center" wrapText="1"/>
    </xf>
    <xf numFmtId="0" fontId="58" fillId="0" borderId="1" xfId="0" applyFont="1" applyBorder="1" applyAlignment="1">
      <alignment horizontal="center" vertical="center"/>
    </xf>
    <xf numFmtId="0" fontId="58" fillId="0" borderId="59" xfId="0" applyFont="1" applyBorder="1" applyAlignment="1">
      <alignment horizontal="left" vertical="center" wrapText="1"/>
    </xf>
    <xf numFmtId="0" fontId="58" fillId="0" borderId="44" xfId="0" applyFont="1" applyBorder="1" applyAlignment="1">
      <alignment horizontal="left" vertical="center" wrapText="1"/>
    </xf>
    <xf numFmtId="0" fontId="58" fillId="0" borderId="59" xfId="0" applyFont="1" applyBorder="1" applyAlignment="1">
      <alignment horizontal="center" vertical="center" wrapText="1"/>
    </xf>
    <xf numFmtId="0" fontId="58" fillId="0" borderId="60" xfId="0" applyFont="1" applyBorder="1" applyAlignment="1">
      <alignment horizontal="center" vertical="center" wrapText="1"/>
    </xf>
    <xf numFmtId="0" fontId="58" fillId="0" borderId="44" xfId="0" applyFont="1" applyBorder="1" applyAlignment="1">
      <alignment horizontal="center" vertical="center" wrapText="1"/>
    </xf>
    <xf numFmtId="0" fontId="59" fillId="0" borderId="48" xfId="0" applyFont="1" applyBorder="1" applyAlignment="1">
      <alignment horizontal="center" vertical="center" wrapText="1"/>
    </xf>
    <xf numFmtId="0" fontId="58" fillId="0" borderId="48" xfId="0" applyFont="1" applyBorder="1" applyAlignment="1">
      <alignment horizontal="left" vertical="center" wrapText="1"/>
    </xf>
    <xf numFmtId="9" fontId="58" fillId="0" borderId="48" xfId="0" applyNumberFormat="1" applyFont="1" applyBorder="1" applyAlignment="1">
      <alignment horizontal="center" vertical="center"/>
    </xf>
    <xf numFmtId="9" fontId="58" fillId="0" borderId="48" xfId="0" applyNumberFormat="1" applyFont="1" applyBorder="1" applyAlignment="1">
      <alignment horizontal="center" vertical="center" wrapText="1"/>
    </xf>
    <xf numFmtId="0" fontId="58" fillId="0" borderId="48" xfId="0" applyFont="1" applyBorder="1" applyAlignment="1">
      <alignment horizontal="center" vertical="center" wrapText="1"/>
    </xf>
    <xf numFmtId="14" fontId="58" fillId="0" borderId="3" xfId="0" applyNumberFormat="1" applyFont="1" applyBorder="1" applyAlignment="1">
      <alignment horizontal="center" vertical="top" wrapText="1"/>
    </xf>
    <xf numFmtId="0" fontId="58" fillId="0" borderId="4" xfId="0" applyFont="1" applyBorder="1" applyAlignment="1">
      <alignment horizontal="center" vertical="top" wrapText="1"/>
    </xf>
    <xf numFmtId="0" fontId="58" fillId="0" borderId="47" xfId="0" applyFont="1" applyBorder="1" applyAlignment="1">
      <alignment horizontal="center" vertical="top" wrapText="1"/>
    </xf>
    <xf numFmtId="0" fontId="58" fillId="0" borderId="47" xfId="0" applyFont="1" applyBorder="1" applyAlignment="1">
      <alignment horizontal="center" vertical="center" wrapText="1"/>
    </xf>
    <xf numFmtId="0" fontId="58" fillId="0" borderId="17" xfId="0" applyFont="1" applyBorder="1" applyAlignment="1">
      <alignment horizontal="left" vertical="center" wrapText="1"/>
    </xf>
    <xf numFmtId="0" fontId="58" fillId="0" borderId="17" xfId="0" applyFont="1" applyBorder="1" applyAlignment="1">
      <alignment horizontal="left" vertical="center"/>
    </xf>
    <xf numFmtId="0" fontId="58" fillId="0" borderId="18" xfId="0" applyFont="1" applyBorder="1" applyAlignment="1">
      <alignment horizontal="left" vertical="center"/>
    </xf>
    <xf numFmtId="0" fontId="59" fillId="0" borderId="3" xfId="0" applyFont="1" applyBorder="1" applyAlignment="1">
      <alignment horizontal="center" vertical="center" wrapText="1"/>
    </xf>
    <xf numFmtId="0" fontId="59" fillId="0" borderId="4" xfId="0" applyFont="1" applyBorder="1" applyAlignment="1">
      <alignment horizontal="center" vertical="center" wrapText="1"/>
    </xf>
    <xf numFmtId="0" fontId="59" fillId="0" borderId="5" xfId="0" applyFont="1" applyBorder="1" applyAlignment="1">
      <alignment horizontal="center" vertical="center" wrapText="1"/>
    </xf>
    <xf numFmtId="14" fontId="58" fillId="0" borderId="3" xfId="0" applyNumberFormat="1" applyFont="1" applyBorder="1" applyAlignment="1">
      <alignment horizontal="center" vertical="center"/>
    </xf>
    <xf numFmtId="14" fontId="58" fillId="0" borderId="4" xfId="0" applyNumberFormat="1" applyFont="1" applyBorder="1" applyAlignment="1">
      <alignment horizontal="center" vertical="center"/>
    </xf>
    <xf numFmtId="14" fontId="58" fillId="0" borderId="5" xfId="0" applyNumberFormat="1" applyFont="1" applyBorder="1" applyAlignment="1">
      <alignment horizontal="center" vertical="center"/>
    </xf>
    <xf numFmtId="14" fontId="58" fillId="0" borderId="3" xfId="0" applyNumberFormat="1" applyFont="1" applyBorder="1" applyAlignment="1">
      <alignment horizontal="center" vertical="center" wrapText="1"/>
    </xf>
    <xf numFmtId="14" fontId="58" fillId="0" borderId="4" xfId="0" applyNumberFormat="1" applyFont="1" applyBorder="1" applyAlignment="1">
      <alignment horizontal="center" vertical="center" wrapText="1"/>
    </xf>
    <xf numFmtId="14" fontId="58" fillId="0" borderId="5" xfId="0" applyNumberFormat="1" applyFont="1" applyBorder="1" applyAlignment="1">
      <alignment horizontal="center" vertical="center" wrapText="1"/>
    </xf>
    <xf numFmtId="0" fontId="35" fillId="18" borderId="45" xfId="0" applyFont="1" applyFill="1" applyBorder="1" applyAlignment="1">
      <alignment horizontal="center" vertical="center"/>
    </xf>
    <xf numFmtId="0" fontId="30" fillId="0" borderId="43" xfId="0" applyFont="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0" fontId="9" fillId="0" borderId="61" xfId="0" applyFont="1" applyBorder="1" applyAlignment="1" applyProtection="1">
      <alignment horizontal="left" vertical="center" wrapText="1"/>
      <protection locked="0"/>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63" fillId="0" borderId="4" xfId="0" applyFont="1" applyBorder="1" applyAlignment="1">
      <alignment horizontal="left" vertical="center" wrapText="1"/>
    </xf>
    <xf numFmtId="0" fontId="63" fillId="0" borderId="5" xfId="0" applyFont="1" applyBorder="1" applyAlignment="1">
      <alignment horizontal="left" vertical="center" wrapText="1"/>
    </xf>
    <xf numFmtId="0" fontId="63" fillId="0" borderId="59" xfId="0" applyFont="1" applyBorder="1" applyAlignment="1">
      <alignment horizontal="left" vertical="center" wrapText="1"/>
    </xf>
    <xf numFmtId="0" fontId="63" fillId="0" borderId="60" xfId="0" applyFont="1" applyBorder="1" applyAlignment="1">
      <alignment horizontal="left" vertical="center" wrapText="1"/>
    </xf>
    <xf numFmtId="0" fontId="63" fillId="0" borderId="44" xfId="0" applyFont="1" applyBorder="1" applyAlignment="1">
      <alignment horizontal="left" vertical="center" wrapText="1"/>
    </xf>
    <xf numFmtId="0" fontId="5" fillId="0" borderId="3" xfId="0" applyFont="1" applyBorder="1" applyAlignment="1">
      <alignment horizontal="left" vertical="center" wrapText="1"/>
    </xf>
    <xf numFmtId="0" fontId="5" fillId="0" borderId="47" xfId="0" applyFont="1" applyBorder="1" applyAlignment="1">
      <alignment horizontal="left" vertical="center" wrapText="1"/>
    </xf>
    <xf numFmtId="0" fontId="9" fillId="0" borderId="3" xfId="0" applyFont="1" applyBorder="1" applyAlignment="1" applyProtection="1">
      <alignment horizontal="center"/>
      <protection locked="0"/>
    </xf>
    <xf numFmtId="0" fontId="9" fillId="0" borderId="4" xfId="0" applyFont="1" applyBorder="1" applyAlignment="1" applyProtection="1">
      <alignment horizontal="center"/>
      <protection locked="0"/>
    </xf>
    <xf numFmtId="0" fontId="9" fillId="0" borderId="47" xfId="0" applyFont="1" applyBorder="1" applyAlignment="1" applyProtection="1">
      <alignment horizontal="center"/>
      <protection locked="0"/>
    </xf>
    <xf numFmtId="0" fontId="63" fillId="0" borderId="1" xfId="0" applyFont="1" applyBorder="1" applyAlignment="1">
      <alignment horizontal="left" vertical="center" wrapText="1"/>
    </xf>
    <xf numFmtId="0" fontId="63" fillId="0" borderId="48" xfId="0" applyFont="1" applyBorder="1" applyAlignment="1">
      <alignment horizontal="left" vertical="center" wrapText="1"/>
    </xf>
    <xf numFmtId="9" fontId="9" fillId="0" borderId="3" xfId="6" applyFont="1" applyBorder="1" applyAlignment="1" applyProtection="1">
      <alignment horizontal="center" vertical="center"/>
      <protection locked="0"/>
    </xf>
    <xf numFmtId="9" fontId="9" fillId="0" borderId="4" xfId="6" applyFont="1" applyBorder="1" applyAlignment="1" applyProtection="1">
      <alignment horizontal="center" vertical="center"/>
      <protection locked="0"/>
    </xf>
    <xf numFmtId="9" fontId="9" fillId="0" borderId="47" xfId="6" applyFont="1" applyBorder="1" applyAlignment="1" applyProtection="1">
      <alignment horizontal="center" vertical="center"/>
      <protection locked="0"/>
    </xf>
    <xf numFmtId="0" fontId="63" fillId="0" borderId="17" xfId="0" applyFont="1" applyBorder="1" applyAlignment="1">
      <alignment horizontal="left" vertical="center" wrapText="1"/>
    </xf>
    <xf numFmtId="0" fontId="63" fillId="0" borderId="18" xfId="0" applyFont="1" applyBorder="1" applyAlignment="1">
      <alignment horizontal="left" vertical="center" wrapText="1"/>
    </xf>
    <xf numFmtId="0" fontId="63" fillId="0" borderId="3" xfId="0" applyFont="1" applyBorder="1" applyAlignment="1">
      <alignment horizontal="left" vertical="center" wrapText="1"/>
    </xf>
    <xf numFmtId="0" fontId="64" fillId="0" borderId="3" xfId="0" applyFont="1" applyBorder="1" applyAlignment="1">
      <alignment horizontal="left" vertical="center" wrapText="1"/>
    </xf>
    <xf numFmtId="0" fontId="64" fillId="0" borderId="4" xfId="0" applyFont="1" applyBorder="1" applyAlignment="1">
      <alignment horizontal="left" vertical="center" wrapText="1"/>
    </xf>
    <xf numFmtId="0" fontId="64" fillId="0" borderId="5" xfId="0" applyFont="1" applyBorder="1" applyAlignment="1">
      <alignment horizontal="left" vertical="center" wrapText="1"/>
    </xf>
    <xf numFmtId="9" fontId="9" fillId="0" borderId="5" xfId="6" applyFont="1" applyBorder="1" applyAlignment="1" applyProtection="1">
      <alignment horizontal="center" vertical="center"/>
      <protection locked="0"/>
    </xf>
    <xf numFmtId="0" fontId="5" fillId="0" borderId="1" xfId="0" applyFont="1" applyBorder="1" applyAlignment="1">
      <alignment horizontal="left" vertical="center" wrapText="1"/>
    </xf>
    <xf numFmtId="0" fontId="9" fillId="0" borderId="5" xfId="0" applyFont="1" applyBorder="1" applyAlignment="1" applyProtection="1">
      <alignment horizontal="center"/>
      <protection locked="0"/>
    </xf>
    <xf numFmtId="9" fontId="9"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37" fillId="0" borderId="1" xfId="0" applyFont="1" applyBorder="1" applyAlignment="1">
      <alignment vertical="center" wrapText="1"/>
    </xf>
    <xf numFmtId="0" fontId="9" fillId="0" borderId="47"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9" fontId="63" fillId="0" borderId="1" xfId="6" applyFont="1" applyFill="1" applyBorder="1" applyAlignment="1" applyProtection="1">
      <alignment horizontal="center" vertical="center" wrapText="1"/>
    </xf>
    <xf numFmtId="0" fontId="18" fillId="2" borderId="1" xfId="0" applyFont="1" applyFill="1" applyBorder="1" applyAlignment="1">
      <alignment horizontal="left" vertical="center"/>
    </xf>
    <xf numFmtId="0" fontId="37" fillId="2" borderId="48" xfId="0" applyFont="1" applyFill="1" applyBorder="1" applyAlignment="1">
      <alignment horizontal="left" vertical="center"/>
    </xf>
    <xf numFmtId="0" fontId="37" fillId="2" borderId="5" xfId="0" applyFont="1" applyFill="1" applyBorder="1" applyAlignment="1">
      <alignment horizontal="left" vertical="center"/>
    </xf>
    <xf numFmtId="0" fontId="10" fillId="16" borderId="42" xfId="0" applyFont="1" applyFill="1" applyBorder="1" applyAlignment="1">
      <alignment horizontal="center" vertical="center"/>
    </xf>
    <xf numFmtId="0" fontId="10" fillId="16" borderId="4" xfId="0" applyFont="1" applyFill="1" applyBorder="1" applyAlignment="1">
      <alignment horizontal="center" vertical="center"/>
    </xf>
    <xf numFmtId="0" fontId="35" fillId="18" borderId="19" xfId="0" applyFont="1" applyFill="1" applyBorder="1" applyAlignment="1">
      <alignment horizontal="center" vertical="center"/>
    </xf>
    <xf numFmtId="0" fontId="35" fillId="18" borderId="46" xfId="0" applyFont="1" applyFill="1" applyBorder="1" applyAlignment="1">
      <alignment horizontal="center" vertical="center"/>
    </xf>
    <xf numFmtId="0" fontId="9" fillId="0" borderId="1" xfId="13" quotePrefix="1" applyFont="1" applyBorder="1" applyAlignment="1">
      <alignment horizontal="center" vertical="center" wrapText="1"/>
    </xf>
    <xf numFmtId="9" fontId="63" fillId="2" borderId="3" xfId="0" applyNumberFormat="1" applyFont="1" applyFill="1" applyBorder="1" applyAlignment="1">
      <alignment horizontal="center" vertical="center" wrapText="1"/>
    </xf>
    <xf numFmtId="0" fontId="9" fillId="16" borderId="6" xfId="0" applyFont="1" applyFill="1" applyBorder="1" applyAlignment="1" applyProtection="1">
      <alignment horizontal="center" vertical="center"/>
      <protection locked="0"/>
    </xf>
    <xf numFmtId="0" fontId="74" fillId="17" borderId="1" xfId="0" applyFont="1" applyFill="1" applyBorder="1" applyAlignment="1">
      <alignment horizontal="center" vertical="center" wrapText="1"/>
    </xf>
    <xf numFmtId="14" fontId="57" fillId="2" borderId="3" xfId="13" applyNumberFormat="1" applyFont="1" applyFill="1" applyBorder="1" applyAlignment="1">
      <alignment horizontal="center" vertical="center" wrapText="1"/>
    </xf>
    <xf numFmtId="14" fontId="57" fillId="2" borderId="4" xfId="13" applyNumberFormat="1" applyFont="1" applyFill="1" applyBorder="1" applyAlignment="1">
      <alignment horizontal="center" vertical="center" wrapText="1"/>
    </xf>
    <xf numFmtId="14" fontId="57" fillId="2" borderId="5" xfId="13" applyNumberFormat="1" applyFont="1" applyFill="1" applyBorder="1" applyAlignment="1">
      <alignment horizontal="center" vertical="center" wrapText="1"/>
    </xf>
    <xf numFmtId="0" fontId="38" fillId="0" borderId="0" xfId="0" applyFont="1" applyAlignment="1">
      <alignment horizontal="center" vertical="center"/>
    </xf>
    <xf numFmtId="0" fontId="41" fillId="0" borderId="0" xfId="0" applyFont="1" applyAlignment="1">
      <alignment horizontal="center" vertical="center"/>
    </xf>
    <xf numFmtId="0" fontId="40" fillId="0" borderId="0" xfId="0" applyFont="1" applyAlignment="1">
      <alignment horizontal="center" vertical="center"/>
    </xf>
    <xf numFmtId="0" fontId="54" fillId="0" borderId="0" xfId="0" applyFont="1" applyAlignment="1">
      <alignment horizontal="center" vertical="center"/>
    </xf>
    <xf numFmtId="0" fontId="41" fillId="0" borderId="0" xfId="0" applyFont="1" applyAlignment="1" applyProtection="1">
      <alignment horizontal="center" vertical="center"/>
      <protection locked="0"/>
    </xf>
    <xf numFmtId="0" fontId="38" fillId="0" borderId="0" xfId="0" applyFont="1" applyAlignment="1" applyProtection="1">
      <alignment horizontal="center" vertical="center"/>
      <protection locked="0"/>
    </xf>
    <xf numFmtId="0" fontId="40" fillId="0" borderId="0" xfId="0" applyFont="1" applyAlignment="1" applyProtection="1">
      <alignment horizontal="center" vertical="center"/>
      <protection locked="0"/>
    </xf>
    <xf numFmtId="0" fontId="42" fillId="19" borderId="26" xfId="0" applyFont="1" applyFill="1" applyBorder="1" applyAlignment="1">
      <alignment horizontal="center" vertical="center"/>
    </xf>
    <xf numFmtId="0" fontId="42" fillId="19" borderId="22" xfId="0" applyFont="1" applyFill="1" applyBorder="1" applyAlignment="1">
      <alignment horizontal="center" vertical="center"/>
    </xf>
    <xf numFmtId="0" fontId="42" fillId="19" borderId="21" xfId="0" applyFont="1" applyFill="1" applyBorder="1" applyAlignment="1">
      <alignment horizontal="center" vertical="center"/>
    </xf>
    <xf numFmtId="0" fontId="42" fillId="19" borderId="32" xfId="0" applyFont="1" applyFill="1" applyBorder="1" applyAlignment="1">
      <alignment horizontal="center" vertical="center"/>
    </xf>
    <xf numFmtId="0" fontId="47" fillId="0" borderId="0" xfId="0" applyFont="1" applyAlignment="1">
      <alignment horizontal="center" vertical="center"/>
    </xf>
    <xf numFmtId="0" fontId="30" fillId="0" borderId="12" xfId="0" applyFont="1" applyBorder="1" applyAlignment="1">
      <alignment horizontal="center" vertical="center" wrapText="1"/>
    </xf>
    <xf numFmtId="0" fontId="30" fillId="0" borderId="8" xfId="0" applyFont="1" applyBorder="1" applyAlignment="1">
      <alignment horizontal="center" vertical="center" wrapText="1"/>
    </xf>
    <xf numFmtId="0" fontId="5" fillId="0" borderId="3" xfId="0" applyFont="1" applyBorder="1" applyAlignment="1">
      <alignment vertical="center" wrapText="1"/>
    </xf>
    <xf numFmtId="0" fontId="5" fillId="0" borderId="5" xfId="0" applyFont="1" applyBorder="1" applyAlignment="1">
      <alignment vertical="center" wrapText="1"/>
    </xf>
    <xf numFmtId="0" fontId="7" fillId="2" borderId="1" xfId="3" applyFont="1" applyFill="1" applyBorder="1" applyAlignment="1">
      <alignment horizontal="center" vertical="center" wrapText="1"/>
    </xf>
    <xf numFmtId="9" fontId="7" fillId="2" borderId="1" xfId="3" applyNumberFormat="1"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4" xfId="3" applyFont="1" applyFill="1" applyBorder="1" applyAlignment="1">
      <alignment horizontal="center" vertical="center" wrapText="1"/>
    </xf>
    <xf numFmtId="0" fontId="7" fillId="2" borderId="5" xfId="3" applyFont="1" applyFill="1" applyBorder="1" applyAlignment="1">
      <alignment horizontal="center" vertical="center" wrapText="1"/>
    </xf>
    <xf numFmtId="0" fontId="7" fillId="2" borderId="2" xfId="3" applyFont="1" applyFill="1" applyBorder="1" applyAlignment="1">
      <alignment horizontal="left" vertical="center" wrapText="1"/>
    </xf>
    <xf numFmtId="0" fontId="7" fillId="2" borderId="7" xfId="3" applyFont="1" applyFill="1" applyBorder="1" applyAlignment="1">
      <alignment horizontal="left" vertical="center" wrapText="1"/>
    </xf>
    <xf numFmtId="0" fontId="5" fillId="14" borderId="1" xfId="3" applyFont="1" applyFill="1" applyBorder="1" applyAlignment="1">
      <alignment horizontal="center" vertical="center" wrapText="1"/>
    </xf>
    <xf numFmtId="0" fontId="10" fillId="6" borderId="2" xfId="0" applyFont="1" applyFill="1" applyBorder="1" applyAlignment="1">
      <alignment horizontal="center" vertical="center"/>
    </xf>
    <xf numFmtId="0" fontId="10" fillId="6" borderId="7" xfId="0" applyFont="1" applyFill="1" applyBorder="1" applyAlignment="1">
      <alignment horizontal="center" vertical="center"/>
    </xf>
    <xf numFmtId="0" fontId="7" fillId="2" borderId="1" xfId="3" applyFont="1" applyFill="1" applyBorder="1" applyAlignment="1">
      <alignment horizontal="left" vertical="center" wrapText="1"/>
    </xf>
    <xf numFmtId="0" fontId="7" fillId="2" borderId="9" xfId="3" applyFont="1" applyFill="1" applyBorder="1" applyAlignment="1">
      <alignment horizontal="left" vertical="center" wrapText="1"/>
    </xf>
    <xf numFmtId="0" fontId="17" fillId="0" borderId="0" xfId="0" applyFont="1" applyAlignment="1">
      <alignment horizontal="center" wrapText="1"/>
    </xf>
    <xf numFmtId="0" fontId="18" fillId="0" borderId="0" xfId="0" applyFont="1" applyAlignment="1">
      <alignment horizontal="center" wrapText="1"/>
    </xf>
    <xf numFmtId="0" fontId="19" fillId="0" borderId="0" xfId="0" applyFont="1" applyAlignment="1">
      <alignment horizontal="center" wrapText="1"/>
    </xf>
    <xf numFmtId="0" fontId="5" fillId="2" borderId="9" xfId="0" applyFont="1" applyFill="1" applyBorder="1" applyAlignment="1">
      <alignment horizontal="left" vertical="center"/>
    </xf>
    <xf numFmtId="0" fontId="23" fillId="10" borderId="1"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5"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2"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2" fillId="10" borderId="0" xfId="0" applyFont="1" applyFill="1" applyAlignment="1">
      <alignment horizontal="center" vertical="center"/>
    </xf>
    <xf numFmtId="0" fontId="22" fillId="10" borderId="6" xfId="0" applyFont="1" applyFill="1" applyBorder="1" applyAlignment="1">
      <alignment horizontal="center" vertical="center"/>
    </xf>
    <xf numFmtId="0" fontId="0" fillId="2" borderId="1" xfId="0" applyFill="1" applyBorder="1" applyAlignment="1">
      <alignment horizontal="justify" vertical="center" wrapText="1"/>
    </xf>
    <xf numFmtId="0" fontId="0" fillId="2" borderId="1" xfId="0" applyFill="1" applyBorder="1" applyAlignment="1">
      <alignment horizontal="justify" vertical="center"/>
    </xf>
    <xf numFmtId="0" fontId="8" fillId="2" borderId="2"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5" fillId="14" borderId="11" xfId="3" applyFont="1" applyFill="1" applyBorder="1" applyAlignment="1">
      <alignment horizontal="center" vertical="center" wrapText="1"/>
    </xf>
    <xf numFmtId="0" fontId="5" fillId="14" borderId="12" xfId="3"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7" xfId="3" applyFont="1" applyFill="1" applyBorder="1" applyAlignment="1">
      <alignment horizontal="center" vertical="center" wrapText="1"/>
    </xf>
    <xf numFmtId="0" fontId="7" fillId="2" borderId="6" xfId="3" applyFont="1" applyFill="1" applyBorder="1" applyAlignment="1">
      <alignment horizontal="center" vertical="center" wrapText="1"/>
    </xf>
    <xf numFmtId="0" fontId="7" fillId="2" borderId="14"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3" borderId="2" xfId="3" applyFont="1" applyFill="1" applyBorder="1" applyAlignment="1">
      <alignment horizontal="center" vertical="center" wrapText="1"/>
    </xf>
    <xf numFmtId="0" fontId="7" fillId="3" borderId="7" xfId="3" applyFont="1" applyFill="1" applyBorder="1" applyAlignment="1">
      <alignment horizontal="center" vertical="center" wrapText="1"/>
    </xf>
    <xf numFmtId="0" fontId="7" fillId="3" borderId="9" xfId="3" applyFont="1" applyFill="1" applyBorder="1" applyAlignment="1">
      <alignment horizontal="center" vertical="center" wrapText="1"/>
    </xf>
    <xf numFmtId="0" fontId="11" fillId="3" borderId="10"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4" xfId="0" applyFont="1" applyFill="1" applyBorder="1" applyAlignment="1">
      <alignment horizontal="center" vertical="center"/>
    </xf>
    <xf numFmtId="9" fontId="7" fillId="2" borderId="2" xfId="6" applyFont="1" applyFill="1" applyBorder="1" applyAlignment="1">
      <alignment horizontal="center" vertical="center" wrapText="1"/>
    </xf>
    <xf numFmtId="9" fontId="7" fillId="2" borderId="7" xfId="6" applyFont="1" applyFill="1" applyBorder="1" applyAlignment="1">
      <alignment horizontal="center" vertical="center" wrapText="1"/>
    </xf>
    <xf numFmtId="9" fontId="7" fillId="2" borderId="1" xfId="6" applyFont="1" applyFill="1" applyBorder="1" applyAlignment="1">
      <alignment horizontal="center" vertical="center" wrapText="1"/>
    </xf>
    <xf numFmtId="9" fontId="7" fillId="2" borderId="9" xfId="6"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0" fillId="6" borderId="9" xfId="0" applyFont="1" applyFill="1" applyBorder="1" applyAlignment="1">
      <alignment horizontal="center" vertical="center"/>
    </xf>
    <xf numFmtId="0" fontId="5" fillId="14" borderId="7" xfId="3" applyFont="1" applyFill="1" applyBorder="1" applyAlignment="1">
      <alignment horizontal="center" vertical="center" wrapText="1"/>
    </xf>
    <xf numFmtId="0" fontId="5" fillId="14" borderId="9" xfId="3" applyFont="1" applyFill="1" applyBorder="1" applyAlignment="1">
      <alignment horizontal="center" vertical="center" wrapText="1"/>
    </xf>
  </cellXfs>
  <cellStyles count="14">
    <cellStyle name="Incorrecto" xfId="7" builtinId="27"/>
    <cellStyle name="Millares" xfId="12" builtinId="3"/>
    <cellStyle name="Millares 2" xfId="1" xr:uid="{00000000-0005-0000-0000-000002000000}"/>
    <cellStyle name="Moneda" xfId="9" builtinId="4"/>
    <cellStyle name="Normal" xfId="0" builtinId="0"/>
    <cellStyle name="Normal 10" xfId="2" xr:uid="{00000000-0005-0000-0000-000005000000}"/>
    <cellStyle name="Normal 10 2" xfId="13" xr:uid="{2140273C-0D9A-4B7A-A8C1-C148D154A13C}"/>
    <cellStyle name="Normal 2" xfId="10" xr:uid="{00000000-0005-0000-0000-000006000000}"/>
    <cellStyle name="Normal 4" xfId="3" xr:uid="{00000000-0005-0000-0000-000007000000}"/>
    <cellStyle name="Normal 7" xfId="4" xr:uid="{00000000-0005-0000-0000-000008000000}"/>
    <cellStyle name="Normal 8" xfId="5" xr:uid="{00000000-0005-0000-0000-000009000000}"/>
    <cellStyle name="Normal 9" xfId="8" xr:uid="{00000000-0005-0000-0000-00000A000000}"/>
    <cellStyle name="Porcentaje" xfId="6" builtinId="5"/>
    <cellStyle name="Porcentaje 2" xfId="11" xr:uid="{00000000-0005-0000-0000-00000C000000}"/>
  </cellStyles>
  <dxfs count="52">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FF0000"/>
        </patternFill>
      </fill>
    </dxf>
    <dxf>
      <font>
        <b/>
        <i val="0"/>
        <color theme="0"/>
      </font>
      <fill>
        <patternFill>
          <bgColor rgb="FFFF0000"/>
        </patternFill>
      </fill>
    </dxf>
  </dxfs>
  <tableStyles count="1" defaultTableStyle="TableStyleMedium9" defaultPivotStyle="PivotStyleLight16">
    <tableStyle name="Invisible" pivot="0" table="0" count="0" xr9:uid="{114DD85B-4CDF-4814-996E-F541BDE4CBC4}"/>
  </tableStyles>
  <colors>
    <mruColors>
      <color rgb="FF003876"/>
      <color rgb="FFE26B0A"/>
      <color rgb="FF8E0000"/>
      <color rgb="FFF96F0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DO" b="1">
                <a:solidFill>
                  <a:sysClr val="windowText" lastClr="000000"/>
                </a:solidFill>
              </a:rPr>
              <a:t>Puntuación promedio del porcentaje alcanzado del Autodiagnóstico CAF</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DO"/>
        </a:p>
      </c:txPr>
    </c:title>
    <c:autoTitleDeleted val="0"/>
    <c:plotArea>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1-A352-4A65-AB60-9C7DC221A1A7}"/>
              </c:ext>
            </c:extLst>
          </c:dPt>
          <c:dLbls>
            <c:dLbl>
              <c:idx val="0"/>
              <c:layout>
                <c:manualLayout>
                  <c:x val="5.7781210611906053E-3"/>
                  <c:y val="0.11406844106463869"/>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352-4A65-AB60-9C7DC221A1A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 (2)'!$D$32</c:f>
              <c:numCache>
                <c:formatCode>General</c:formatCode>
                <c:ptCount val="1"/>
                <c:pt idx="0">
                  <c:v>700</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'DPyD (2)'!#REF!</c15:sqref>
                        </c15:formulaRef>
                      </c:ext>
                    </c:extLst>
                    <c:strCache>
                      <c:ptCount val="1"/>
                      <c:pt idx="0">
                        <c:v>#REF!</c:v>
                      </c:pt>
                    </c:strCache>
                  </c:strRef>
                </c15:tx>
              </c15:filteredSeriesTitle>
            </c:ext>
            <c:ext xmlns:c16="http://schemas.microsoft.com/office/drawing/2014/chart" uri="{C3380CC4-5D6E-409C-BE32-E72D297353CC}">
              <c16:uniqueId val="{00000003-A352-4A65-AB60-9C7DC221A1A7}"/>
            </c:ext>
          </c:extLst>
        </c:ser>
        <c:ser>
          <c:idx val="1"/>
          <c:order val="1"/>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 (2)'!$E$32</c:f>
              <c:numCache>
                <c:formatCode>General</c:formatCode>
                <c:ptCount val="1"/>
                <c:pt idx="0">
                  <c:v>300</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'DPyD (2)'!#REF!</c15:sqref>
                        </c15:formulaRef>
                      </c:ext>
                    </c:extLst>
                    <c:strCache>
                      <c:ptCount val="1"/>
                      <c:pt idx="0">
                        <c:v>#REF!</c:v>
                      </c:pt>
                    </c:strCache>
                  </c:strRef>
                </c15:tx>
              </c15:filteredSeriesTitle>
            </c:ext>
            <c:ext xmlns:c16="http://schemas.microsoft.com/office/drawing/2014/chart" uri="{C3380CC4-5D6E-409C-BE32-E72D297353CC}">
              <c16:uniqueId val="{00000004-A352-4A65-AB60-9C7DC221A1A7}"/>
            </c:ext>
          </c:extLst>
        </c:ser>
        <c:dLbls>
          <c:showLegendKey val="0"/>
          <c:showVal val="0"/>
          <c:showCatName val="0"/>
          <c:showSerName val="0"/>
          <c:showPercent val="0"/>
          <c:showBubbleSize val="0"/>
        </c:dLbls>
        <c:gapWidth val="75"/>
        <c:overlap val="40"/>
        <c:axId val="503323208"/>
        <c:axId val="503318896"/>
      </c:barChart>
      <c:catAx>
        <c:axId val="503323208"/>
        <c:scaling>
          <c:orientation val="minMax"/>
        </c:scaling>
        <c:delete val="1"/>
        <c:axPos val="b"/>
        <c:numFmt formatCode="General" sourceLinked="1"/>
        <c:majorTickMark val="none"/>
        <c:minorTickMark val="none"/>
        <c:tickLblPos val="nextTo"/>
        <c:crossAx val="503318896"/>
        <c:crosses val="autoZero"/>
        <c:auto val="1"/>
        <c:lblAlgn val="ctr"/>
        <c:lblOffset val="100"/>
        <c:noMultiLvlLbl val="0"/>
      </c:catAx>
      <c:valAx>
        <c:axId val="5033188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5033232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DO" b="1">
                <a:solidFill>
                  <a:sysClr val="windowText" lastClr="000000"/>
                </a:solidFill>
              </a:rPr>
              <a:t>Nivel de Implementación de las Normas Básicas de Control Interno (NOBACI)</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DO"/>
        </a:p>
      </c:txPr>
    </c:title>
    <c:autoTitleDeleted val="0"/>
    <c:plotArea>
      <c:layout/>
      <c:barChart>
        <c:barDir val="col"/>
        <c:grouping val="clustered"/>
        <c:varyColors val="0"/>
        <c:ser>
          <c:idx val="0"/>
          <c:order val="0"/>
          <c:tx>
            <c:strRef>
              <c:f>'DPyD (2)'!$D$40</c:f>
              <c:strCache>
                <c:ptCount val="1"/>
                <c:pt idx="0">
                  <c:v>Meta</c:v>
                </c:pt>
              </c:strCache>
            </c:strRef>
          </c:tx>
          <c:spPr>
            <a:solidFill>
              <a:schemeClr val="accent1"/>
            </a:solidFill>
            <a:ln>
              <a:noFill/>
            </a:ln>
            <a:effectLst/>
          </c:spPr>
          <c:invertIfNegative val="0"/>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1-358B-4BCD-9D9B-A8365BDE7F8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 (2)'!$D$49</c:f>
              <c:numCache>
                <c:formatCode>0%</c:formatCode>
                <c:ptCount val="1"/>
                <c:pt idx="0">
                  <c:v>0.95</c:v>
                </c:pt>
              </c:numCache>
            </c:numRef>
          </c:val>
          <c:extLst>
            <c:ext xmlns:c16="http://schemas.microsoft.com/office/drawing/2014/chart" uri="{C3380CC4-5D6E-409C-BE32-E72D297353CC}">
              <c16:uniqueId val="{00000002-358B-4BCD-9D9B-A8365BDE7F84}"/>
            </c:ext>
          </c:extLst>
        </c:ser>
        <c:ser>
          <c:idx val="1"/>
          <c:order val="1"/>
          <c:tx>
            <c:strRef>
              <c:f>'DPyD (2)'!$E$40</c:f>
              <c:strCache>
                <c:ptCount val="1"/>
                <c:pt idx="0">
                  <c:v>Ejecución</c:v>
                </c:pt>
              </c:strCache>
            </c:strRef>
          </c:tx>
          <c:spPr>
            <a:solidFill>
              <a:schemeClr val="accent2"/>
            </a:solidFill>
            <a:ln>
              <a:noFill/>
            </a:ln>
            <a:effectLst/>
          </c:spPr>
          <c:invertIfNegative val="0"/>
          <c:dLbls>
            <c:dLbl>
              <c:idx val="0"/>
              <c:layout>
                <c:manualLayout>
                  <c:x val="2.2347414668068746E-2"/>
                  <c:y val="0.129912704702625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58B-4BCD-9D9B-A8365BDE7F8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 (2)'!$E$49</c:f>
              <c:numCache>
                <c:formatCode>0%</c:formatCode>
                <c:ptCount val="1"/>
                <c:pt idx="0">
                  <c:v>0.9</c:v>
                </c:pt>
              </c:numCache>
            </c:numRef>
          </c:val>
          <c:extLst>
            <c:ext xmlns:c16="http://schemas.microsoft.com/office/drawing/2014/chart" uri="{C3380CC4-5D6E-409C-BE32-E72D297353CC}">
              <c16:uniqueId val="{00000004-358B-4BCD-9D9B-A8365BDE7F84}"/>
            </c:ext>
          </c:extLst>
        </c:ser>
        <c:dLbls>
          <c:showLegendKey val="0"/>
          <c:showVal val="0"/>
          <c:showCatName val="0"/>
          <c:showSerName val="0"/>
          <c:showPercent val="0"/>
          <c:showBubbleSize val="0"/>
        </c:dLbls>
        <c:gapWidth val="75"/>
        <c:overlap val="40"/>
        <c:axId val="503316936"/>
        <c:axId val="503320856"/>
      </c:barChart>
      <c:catAx>
        <c:axId val="503316936"/>
        <c:scaling>
          <c:orientation val="minMax"/>
        </c:scaling>
        <c:delete val="1"/>
        <c:axPos val="b"/>
        <c:numFmt formatCode="General" sourceLinked="1"/>
        <c:majorTickMark val="none"/>
        <c:minorTickMark val="none"/>
        <c:tickLblPos val="nextTo"/>
        <c:crossAx val="503320856"/>
        <c:crosses val="autoZero"/>
        <c:auto val="1"/>
        <c:lblAlgn val="ctr"/>
        <c:lblOffset val="100"/>
        <c:noMultiLvlLbl val="0"/>
      </c:catAx>
      <c:valAx>
        <c:axId val="5033208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50331693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s-DO" sz="1400"/>
              <a:t>Porcentaje de recursos financieros incorporados a la CUT en el ámbito de la ley No. 567-05.</a:t>
            </a:r>
          </a:p>
        </c:rich>
      </c:tx>
      <c:layout>
        <c:manualLayout>
          <c:xMode val="edge"/>
          <c:yMode val="edge"/>
          <c:x val="0.12871599026567077"/>
          <c:y val="3.2407407407407406E-2"/>
        </c:manualLayout>
      </c:layout>
      <c:overlay val="0"/>
    </c:title>
    <c:autoTitleDeleted val="0"/>
    <c:plotArea>
      <c:layout/>
      <c:lineChart>
        <c:grouping val="standard"/>
        <c:varyColors val="0"/>
        <c:ser>
          <c:idx val="0"/>
          <c:order val="0"/>
          <c:tx>
            <c:strRef>
              <c:f>'[1]Recursos en la CUT'!$D$17</c:f>
              <c:strCache>
                <c:ptCount val="1"/>
                <c:pt idx="0">
                  <c:v>Meta</c:v>
                </c:pt>
              </c:strCache>
            </c:strRef>
          </c:tx>
          <c:cat>
            <c:numRef>
              <c:f>'[1]Recursos en la CUT'!$E$16:$H$16</c:f>
              <c:numCache>
                <c:formatCode>General</c:formatCode>
                <c:ptCount val="4"/>
                <c:pt idx="0">
                  <c:v>2018</c:v>
                </c:pt>
                <c:pt idx="1">
                  <c:v>2019</c:v>
                </c:pt>
                <c:pt idx="2">
                  <c:v>2020</c:v>
                </c:pt>
                <c:pt idx="3">
                  <c:v>2021</c:v>
                </c:pt>
              </c:numCache>
            </c:numRef>
          </c:cat>
          <c:val>
            <c:numRef>
              <c:f>'[1]Recursos en la CUT'!$E$17:$H$17</c:f>
              <c:numCache>
                <c:formatCode>General</c:formatCode>
                <c:ptCount val="4"/>
                <c:pt idx="0">
                  <c:v>0.79300000000000004</c:v>
                </c:pt>
                <c:pt idx="1">
                  <c:v>0.79900000000000004</c:v>
                </c:pt>
                <c:pt idx="2">
                  <c:v>0.81499999999999995</c:v>
                </c:pt>
                <c:pt idx="3">
                  <c:v>0.876</c:v>
                </c:pt>
              </c:numCache>
            </c:numRef>
          </c:val>
          <c:smooth val="0"/>
          <c:extLst>
            <c:ext xmlns:c16="http://schemas.microsoft.com/office/drawing/2014/chart" uri="{C3380CC4-5D6E-409C-BE32-E72D297353CC}">
              <c16:uniqueId val="{00000000-F0C8-44D8-8BED-3F4D166A8B6F}"/>
            </c:ext>
          </c:extLst>
        </c:ser>
        <c:ser>
          <c:idx val="1"/>
          <c:order val="1"/>
          <c:tx>
            <c:strRef>
              <c:f>'[1]Recursos en la CUT'!$D$18</c:f>
              <c:strCache>
                <c:ptCount val="1"/>
                <c:pt idx="0">
                  <c:v>Ejecución</c:v>
                </c:pt>
              </c:strCache>
            </c:strRef>
          </c:tx>
          <c:cat>
            <c:numRef>
              <c:f>'[1]Recursos en la CUT'!$E$16:$H$16</c:f>
              <c:numCache>
                <c:formatCode>General</c:formatCode>
                <c:ptCount val="4"/>
                <c:pt idx="0">
                  <c:v>2018</c:v>
                </c:pt>
                <c:pt idx="1">
                  <c:v>2019</c:v>
                </c:pt>
                <c:pt idx="2">
                  <c:v>2020</c:v>
                </c:pt>
                <c:pt idx="3">
                  <c:v>2021</c:v>
                </c:pt>
              </c:numCache>
            </c:numRef>
          </c:cat>
          <c:val>
            <c:numRef>
              <c:f>'[1]Recursos en la CUT'!$E$18:$H$18</c:f>
              <c:numCache>
                <c:formatCode>General</c:formatCode>
                <c:ptCount val="4"/>
                <c:pt idx="0">
                  <c:v>0.66666666666666663</c:v>
                </c:pt>
                <c:pt idx="1">
                  <c:v>0.8928571428571429</c:v>
                </c:pt>
                <c:pt idx="2">
                  <c:v>0.90909090909090906</c:v>
                </c:pt>
                <c:pt idx="3">
                  <c:v>0.8571428571428571</c:v>
                </c:pt>
              </c:numCache>
            </c:numRef>
          </c:val>
          <c:smooth val="0"/>
          <c:extLst>
            <c:ext xmlns:c16="http://schemas.microsoft.com/office/drawing/2014/chart" uri="{C3380CC4-5D6E-409C-BE32-E72D297353CC}">
              <c16:uniqueId val="{00000001-F0C8-44D8-8BED-3F4D166A8B6F}"/>
            </c:ext>
          </c:extLst>
        </c:ser>
        <c:dLbls>
          <c:showLegendKey val="0"/>
          <c:showVal val="0"/>
          <c:showCatName val="0"/>
          <c:showSerName val="0"/>
          <c:showPercent val="0"/>
          <c:showBubbleSize val="0"/>
        </c:dLbls>
        <c:marker val="1"/>
        <c:smooth val="0"/>
        <c:axId val="503323992"/>
        <c:axId val="503319288"/>
      </c:lineChart>
      <c:catAx>
        <c:axId val="503323992"/>
        <c:scaling>
          <c:orientation val="minMax"/>
        </c:scaling>
        <c:delete val="0"/>
        <c:axPos val="b"/>
        <c:numFmt formatCode="General" sourceLinked="1"/>
        <c:majorTickMark val="none"/>
        <c:minorTickMark val="none"/>
        <c:tickLblPos val="nextTo"/>
        <c:crossAx val="503319288"/>
        <c:crosses val="autoZero"/>
        <c:auto val="1"/>
        <c:lblAlgn val="ctr"/>
        <c:lblOffset val="100"/>
        <c:noMultiLvlLbl val="0"/>
      </c:catAx>
      <c:valAx>
        <c:axId val="503319288"/>
        <c:scaling>
          <c:orientation val="minMax"/>
        </c:scaling>
        <c:delete val="0"/>
        <c:axPos val="l"/>
        <c:majorGridlines/>
        <c:numFmt formatCode="General" sourceLinked="1"/>
        <c:majorTickMark val="none"/>
        <c:minorTickMark val="none"/>
        <c:tickLblPos val="nextTo"/>
        <c:spPr>
          <a:ln w="9525">
            <a:noFill/>
          </a:ln>
        </c:spPr>
        <c:crossAx val="50332399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DO" b="1">
                <a:solidFill>
                  <a:sysClr val="windowText" lastClr="000000"/>
                </a:solidFill>
              </a:rPr>
              <a:t>Puntuación promedio del porcentaje alcanzado del Autodiagnóstico CAF</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DO"/>
        </a:p>
      </c:txPr>
    </c:title>
    <c:autoTitleDeleted val="0"/>
    <c:plotArea>
      <c:layout/>
      <c:barChart>
        <c:barDir val="col"/>
        <c:grouping val="clustered"/>
        <c:varyColors val="0"/>
        <c:ser>
          <c:idx val="0"/>
          <c:order val="0"/>
          <c:tx>
            <c:strRef>
              <c:f>DPyD!$B$23</c:f>
              <c:strCache>
                <c:ptCount val="1"/>
                <c:pt idx="0">
                  <c:v>Meta</c:v>
                </c:pt>
              </c:strCache>
            </c:strRef>
          </c:tx>
          <c:spPr>
            <a:solidFill>
              <a:schemeClr val="accent1"/>
            </a:solidFill>
            <a:ln>
              <a:noFill/>
            </a:ln>
            <a:effectLst/>
          </c:spPr>
          <c:invertIfNegative val="0"/>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1-73C6-4199-961F-5F8F05571AB3}"/>
              </c:ext>
            </c:extLst>
          </c:dPt>
          <c:dLbls>
            <c:dLbl>
              <c:idx val="0"/>
              <c:layout>
                <c:manualLayout>
                  <c:x val="6.7042244004205829E-3"/>
                  <c:y val="0.11135374688796479"/>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3C6-4199-961F-5F8F05571AB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DPyD!$C$23</c:f>
              <c:numCache>
                <c:formatCode>General</c:formatCode>
                <c:ptCount val="1"/>
                <c:pt idx="0">
                  <c:v>700</c:v>
                </c:pt>
              </c:numCache>
            </c:numRef>
          </c:val>
          <c:extLst>
            <c:ext xmlns:c16="http://schemas.microsoft.com/office/drawing/2014/chart" uri="{C3380CC4-5D6E-409C-BE32-E72D297353CC}">
              <c16:uniqueId val="{00000003-73C6-4199-961F-5F8F05571AB3}"/>
            </c:ext>
          </c:extLst>
        </c:ser>
        <c:ser>
          <c:idx val="1"/>
          <c:order val="1"/>
          <c:tx>
            <c:strRef>
              <c:f>DPyD!$B$24</c:f>
              <c:strCache>
                <c:ptCount val="1"/>
                <c:pt idx="0">
                  <c:v>Ejecución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DPyD!$C$24</c:f>
              <c:numCache>
                <c:formatCode>General</c:formatCode>
                <c:ptCount val="1"/>
                <c:pt idx="0">
                  <c:v>500</c:v>
                </c:pt>
              </c:numCache>
            </c:numRef>
          </c:val>
          <c:extLst>
            <c:ext xmlns:c16="http://schemas.microsoft.com/office/drawing/2014/chart" uri="{C3380CC4-5D6E-409C-BE32-E72D297353CC}">
              <c16:uniqueId val="{00000004-73C6-4199-961F-5F8F05571AB3}"/>
            </c:ext>
          </c:extLst>
        </c:ser>
        <c:dLbls>
          <c:showLegendKey val="0"/>
          <c:showVal val="0"/>
          <c:showCatName val="0"/>
          <c:showSerName val="0"/>
          <c:showPercent val="0"/>
          <c:showBubbleSize val="0"/>
        </c:dLbls>
        <c:gapWidth val="75"/>
        <c:overlap val="40"/>
        <c:axId val="503322032"/>
        <c:axId val="503319680"/>
      </c:barChart>
      <c:catAx>
        <c:axId val="503322032"/>
        <c:scaling>
          <c:orientation val="minMax"/>
        </c:scaling>
        <c:delete val="1"/>
        <c:axPos val="b"/>
        <c:numFmt formatCode="General" sourceLinked="1"/>
        <c:majorTickMark val="none"/>
        <c:minorTickMark val="none"/>
        <c:tickLblPos val="nextTo"/>
        <c:crossAx val="503319680"/>
        <c:crosses val="autoZero"/>
        <c:auto val="1"/>
        <c:lblAlgn val="ctr"/>
        <c:lblOffset val="100"/>
        <c:noMultiLvlLbl val="0"/>
      </c:catAx>
      <c:valAx>
        <c:axId val="503319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50332203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DO" b="1">
                <a:solidFill>
                  <a:sysClr val="windowText" lastClr="000000"/>
                </a:solidFill>
              </a:rPr>
              <a:t>Nivel de Implementación de las Normas Básicas de Control Interno (NOBACI)</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DO"/>
        </a:p>
      </c:txPr>
    </c:title>
    <c:autoTitleDeleted val="0"/>
    <c:plotArea>
      <c:layout/>
      <c:barChart>
        <c:barDir val="col"/>
        <c:grouping val="clustered"/>
        <c:varyColors val="0"/>
        <c:ser>
          <c:idx val="0"/>
          <c:order val="0"/>
          <c:tx>
            <c:strRef>
              <c:f>DPyD!$B$53</c:f>
              <c:strCache>
                <c:ptCount val="1"/>
                <c:pt idx="0">
                  <c:v>Meta</c:v>
                </c:pt>
              </c:strCache>
            </c:strRef>
          </c:tx>
          <c:spPr>
            <a:solidFill>
              <a:schemeClr val="accent1"/>
            </a:solidFill>
            <a:ln>
              <a:noFill/>
            </a:ln>
            <a:effectLst/>
          </c:spPr>
          <c:invertIfNegative val="0"/>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1-F14C-4B19-9DFA-F25B3FE5AC7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DPyD!$C$53</c:f>
              <c:numCache>
                <c:formatCode>0%</c:formatCode>
                <c:ptCount val="1"/>
                <c:pt idx="0">
                  <c:v>0.95</c:v>
                </c:pt>
              </c:numCache>
            </c:numRef>
          </c:val>
          <c:extLst>
            <c:ext xmlns:c16="http://schemas.microsoft.com/office/drawing/2014/chart" uri="{C3380CC4-5D6E-409C-BE32-E72D297353CC}">
              <c16:uniqueId val="{00000002-F14C-4B19-9DFA-F25B3FE5AC7B}"/>
            </c:ext>
          </c:extLst>
        </c:ser>
        <c:ser>
          <c:idx val="1"/>
          <c:order val="1"/>
          <c:tx>
            <c:strRef>
              <c:f>DPyD!$B$54</c:f>
              <c:strCache>
                <c:ptCount val="1"/>
                <c:pt idx="0">
                  <c:v>Ejecución</c:v>
                </c:pt>
              </c:strCache>
            </c:strRef>
          </c:tx>
          <c:spPr>
            <a:solidFill>
              <a:schemeClr val="accent2"/>
            </a:solidFill>
            <a:ln>
              <a:noFill/>
            </a:ln>
            <a:effectLst/>
          </c:spPr>
          <c:invertIfNegative val="0"/>
          <c:dLbls>
            <c:dLbl>
              <c:idx val="0"/>
              <c:layout>
                <c:manualLayout>
                  <c:x val="2.2347414668068746E-2"/>
                  <c:y val="0.129912704702625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14C-4B19-9DFA-F25B3FE5AC7B}"/>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DPyD!$C$54</c:f>
              <c:numCache>
                <c:formatCode>0%</c:formatCode>
                <c:ptCount val="1"/>
                <c:pt idx="0">
                  <c:v>0.5</c:v>
                </c:pt>
              </c:numCache>
            </c:numRef>
          </c:val>
          <c:extLst>
            <c:ext xmlns:c16="http://schemas.microsoft.com/office/drawing/2014/chart" uri="{C3380CC4-5D6E-409C-BE32-E72D297353CC}">
              <c16:uniqueId val="{00000004-F14C-4B19-9DFA-F25B3FE5AC7B}"/>
            </c:ext>
          </c:extLst>
        </c:ser>
        <c:dLbls>
          <c:showLegendKey val="0"/>
          <c:showVal val="0"/>
          <c:showCatName val="0"/>
          <c:showSerName val="0"/>
          <c:showPercent val="0"/>
          <c:showBubbleSize val="0"/>
        </c:dLbls>
        <c:gapWidth val="75"/>
        <c:overlap val="40"/>
        <c:axId val="128854744"/>
        <c:axId val="128854352"/>
      </c:barChart>
      <c:catAx>
        <c:axId val="128854744"/>
        <c:scaling>
          <c:orientation val="minMax"/>
        </c:scaling>
        <c:delete val="1"/>
        <c:axPos val="b"/>
        <c:numFmt formatCode="General" sourceLinked="1"/>
        <c:majorTickMark val="none"/>
        <c:minorTickMark val="none"/>
        <c:tickLblPos val="nextTo"/>
        <c:crossAx val="128854352"/>
        <c:crosses val="autoZero"/>
        <c:auto val="1"/>
        <c:lblAlgn val="ctr"/>
        <c:lblOffset val="100"/>
        <c:noMultiLvlLbl val="0"/>
      </c:catAx>
      <c:valAx>
        <c:axId val="1288543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2885474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295275</xdr:rowOff>
    </xdr:from>
    <xdr:to>
      <xdr:col>1</xdr:col>
      <xdr:colOff>1728107</xdr:colOff>
      <xdr:row>5</xdr:row>
      <xdr:rowOff>117476</xdr:rowOff>
    </xdr:to>
    <xdr:pic>
      <xdr:nvPicPr>
        <xdr:cNvPr id="2" name="thefoto" descr="http://www.tesoreria.gov.do/serve/renderimage.aspx?x=640&amp;y=440&amp;cz=0&amp;m=0&amp;i=80&amp;f=generic_images">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3875" y="485775"/>
          <a:ext cx="1718582" cy="803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295275</xdr:colOff>
      <xdr:row>0</xdr:row>
      <xdr:rowOff>152400</xdr:rowOff>
    </xdr:from>
    <xdr:to>
      <xdr:col>17</xdr:col>
      <xdr:colOff>1578644</xdr:colOff>
      <xdr:row>6</xdr:row>
      <xdr:rowOff>19050</xdr:rowOff>
    </xdr:to>
    <xdr:pic>
      <xdr:nvPicPr>
        <xdr:cNvPr id="3" name="Imagen 10">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63200" y="152400"/>
          <a:ext cx="1283369" cy="1228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0</xdr:row>
      <xdr:rowOff>228600</xdr:rowOff>
    </xdr:from>
    <xdr:to>
      <xdr:col>16</xdr:col>
      <xdr:colOff>33296</xdr:colOff>
      <xdr:row>2</xdr:row>
      <xdr:rowOff>9525</xdr:rowOff>
    </xdr:to>
    <xdr:grpSp>
      <xdr:nvGrpSpPr>
        <xdr:cNvPr id="2" name="Grupo 1">
          <a:extLst>
            <a:ext uri="{FF2B5EF4-FFF2-40B4-BE49-F238E27FC236}">
              <a16:creationId xmlns:a16="http://schemas.microsoft.com/office/drawing/2014/main" id="{00000000-0008-0000-0100-000002000000}"/>
            </a:ext>
          </a:extLst>
        </xdr:cNvPr>
        <xdr:cNvGrpSpPr/>
      </xdr:nvGrpSpPr>
      <xdr:grpSpPr>
        <a:xfrm>
          <a:off x="546100" y="228600"/>
          <a:ext cx="23013946" cy="1082675"/>
          <a:chOff x="560296" y="-7754"/>
          <a:chExt cx="16360586" cy="1153088"/>
        </a:xfrm>
      </xdr:grpSpPr>
      <xdr:grpSp>
        <xdr:nvGrpSpPr>
          <xdr:cNvPr id="3" name="Grupo 2">
            <a:extLst>
              <a:ext uri="{FF2B5EF4-FFF2-40B4-BE49-F238E27FC236}">
                <a16:creationId xmlns:a16="http://schemas.microsoft.com/office/drawing/2014/main" id="{00000000-0008-0000-0100-000003000000}"/>
              </a:ext>
            </a:extLst>
          </xdr:cNvPr>
          <xdr:cNvGrpSpPr/>
        </xdr:nvGrpSpPr>
        <xdr:grpSpPr>
          <a:xfrm>
            <a:off x="560296" y="-7754"/>
            <a:ext cx="16317428" cy="1153088"/>
            <a:chOff x="560296" y="-7165"/>
            <a:chExt cx="16317454" cy="1149221"/>
          </a:xfrm>
        </xdr:grpSpPr>
        <xdr:sp macro="" textlink="">
          <xdr:nvSpPr>
            <xdr:cNvPr id="5" name="CuadroTexto 4">
              <a:extLst>
                <a:ext uri="{FF2B5EF4-FFF2-40B4-BE49-F238E27FC236}">
                  <a16:creationId xmlns:a16="http://schemas.microsoft.com/office/drawing/2014/main" id="{00000000-0008-0000-0100-000005000000}"/>
                </a:ext>
              </a:extLst>
            </xdr:cNvPr>
            <xdr:cNvSpPr txBox="1"/>
          </xdr:nvSpPr>
          <xdr:spPr>
            <a:xfrm>
              <a:off x="4190709" y="-7165"/>
              <a:ext cx="9443006" cy="11492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600" b="1">
                  <a:solidFill>
                    <a:schemeClr val="dk1"/>
                  </a:solidFill>
                  <a:effectLst/>
                  <a:latin typeface="Times New Roman" panose="02020603050405020304" pitchFamily="18" charset="0"/>
                  <a:ea typeface="+mn-ea"/>
                  <a:cs typeface="Times New Roman" panose="02020603050405020304" pitchFamily="18" charset="0"/>
                </a:rPr>
                <a:t>Tesorería</a:t>
              </a:r>
              <a:r>
                <a:rPr lang="es-ES_tradnl" sz="1600" b="1" baseline="0">
                  <a:solidFill>
                    <a:schemeClr val="dk1"/>
                  </a:solidFill>
                  <a:effectLst/>
                  <a:latin typeface="Times New Roman" panose="02020603050405020304" pitchFamily="18" charset="0"/>
                  <a:ea typeface="+mn-ea"/>
                  <a:cs typeface="Times New Roman" panose="02020603050405020304" pitchFamily="18" charset="0"/>
                </a:rPr>
                <a:t> Nacional</a:t>
              </a:r>
              <a:endParaRPr lang="es-DO" sz="1600">
                <a:effectLst/>
                <a:latin typeface="Times New Roman" panose="02020603050405020304" pitchFamily="18" charset="0"/>
                <a:cs typeface="Times New Roman" panose="02020603050405020304" pitchFamily="18" charset="0"/>
              </a:endParaRPr>
            </a:p>
            <a:p>
              <a:pPr algn="ctr"/>
              <a:r>
                <a:rPr lang="es-ES_tradnl" sz="1600" b="1" baseline="0">
                  <a:solidFill>
                    <a:schemeClr val="dk1"/>
                  </a:solidFill>
                  <a:effectLst/>
                  <a:latin typeface="Times New Roman" panose="02020603050405020304" pitchFamily="18" charset="0"/>
                  <a:ea typeface="+mn-ea"/>
                  <a:cs typeface="Times New Roman" panose="02020603050405020304" pitchFamily="18" charset="0"/>
                </a:rPr>
                <a:t>Matriz de Monitoreo Trimestral</a:t>
              </a:r>
              <a:endParaRPr lang="es-DO" sz="1600">
                <a:effectLst/>
                <a:latin typeface="Times New Roman" panose="02020603050405020304" pitchFamily="18" charset="0"/>
                <a:cs typeface="Times New Roman" panose="02020603050405020304" pitchFamily="18" charset="0"/>
              </a:endParaRPr>
            </a:p>
            <a:p>
              <a:pPr algn="ctr"/>
              <a:r>
                <a:rPr lang="es-ES_tradnl" sz="1600" b="1" baseline="0">
                  <a:solidFill>
                    <a:schemeClr val="dk1"/>
                  </a:solidFill>
                  <a:effectLst/>
                  <a:latin typeface="Times New Roman" panose="02020603050405020304" pitchFamily="18" charset="0"/>
                  <a:ea typeface="+mn-ea"/>
                  <a:cs typeface="Times New Roman" panose="02020603050405020304" pitchFamily="18" charset="0"/>
                </a:rPr>
                <a:t>Trimestre Octubre-Diciembre 2022</a:t>
              </a:r>
              <a:endParaRPr lang="es-DO" sz="1600">
                <a:effectLst/>
                <a:latin typeface="Times New Roman" panose="02020603050405020304" pitchFamily="18" charset="0"/>
                <a:cs typeface="Times New Roman" panose="02020603050405020304" pitchFamily="18" charset="0"/>
              </a:endParaRPr>
            </a:p>
            <a:p>
              <a:pPr algn="ctr" eaLnBrk="1" fontAlgn="auto" latinLnBrk="0" hangingPunct="1"/>
              <a:r>
                <a:rPr lang="es-DO" sz="1600" b="1">
                  <a:solidFill>
                    <a:schemeClr val="dk1"/>
                  </a:solidFill>
                  <a:effectLst/>
                  <a:latin typeface="Times New Roman" panose="02020603050405020304" pitchFamily="18" charset="0"/>
                  <a:ea typeface="+mn-ea"/>
                  <a:cs typeface="Times New Roman" panose="02020603050405020304" pitchFamily="18" charset="0"/>
                </a:rPr>
                <a:t>Dirección de Administración de Cuentas y Registros Financieros</a:t>
              </a:r>
              <a:endParaRPr lang="es-DO" sz="1600">
                <a:effectLst/>
                <a:latin typeface="Times New Roman" panose="02020603050405020304" pitchFamily="18" charset="0"/>
                <a:cs typeface="Times New Roman" panose="02020603050405020304" pitchFamily="18" charset="0"/>
              </a:endParaRPr>
            </a:p>
          </xdr:txBody>
        </xdr:sp>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560296" y="168088"/>
              <a:ext cx="1772853" cy="9621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s-ES_tradnl" sz="1100"/>
            </a:p>
          </xdr:txBody>
        </xdr:sp>
        <xdr:sp macro="" textlink="">
          <xdr:nvSpPr>
            <xdr:cNvPr id="7" name="CuadroTexto 6">
              <a:extLst>
                <a:ext uri="{FF2B5EF4-FFF2-40B4-BE49-F238E27FC236}">
                  <a16:creationId xmlns:a16="http://schemas.microsoft.com/office/drawing/2014/main" id="{00000000-0008-0000-0100-000007000000}"/>
                </a:ext>
              </a:extLst>
            </xdr:cNvPr>
            <xdr:cNvSpPr txBox="1"/>
          </xdr:nvSpPr>
          <xdr:spPr>
            <a:xfrm>
              <a:off x="15066486" y="650862"/>
              <a:ext cx="1077738" cy="4621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ES_tradnl" sz="1400">
                  <a:latin typeface="Times New Roman" panose="02020603050405020304" pitchFamily="18" charset="0"/>
                  <a:cs typeface="Times New Roman" panose="02020603050405020304" pitchFamily="18" charset="0"/>
                </a:rPr>
                <a:t> Versión</a:t>
              </a:r>
              <a:r>
                <a:rPr lang="es-ES_tradnl" sz="1400" baseline="0">
                  <a:latin typeface="Times New Roman" panose="02020603050405020304" pitchFamily="18" charset="0"/>
                  <a:cs typeface="Times New Roman" panose="02020603050405020304" pitchFamily="18" charset="0"/>
                </a:rPr>
                <a:t> </a:t>
              </a:r>
              <a:endParaRPr lang="es-ES_tradnl" sz="1400">
                <a:latin typeface="Times New Roman" panose="02020603050405020304" pitchFamily="18" charset="0"/>
                <a:cs typeface="Times New Roman" panose="02020603050405020304" pitchFamily="18" charset="0"/>
              </a:endParaRPr>
            </a:p>
          </xdr:txBody>
        </xdr:sp>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14869576" y="177581"/>
              <a:ext cx="2008174" cy="4818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600">
                  <a:solidFill>
                    <a:sysClr val="windowText" lastClr="000000"/>
                  </a:solidFill>
                  <a:latin typeface="Times New Roman" panose="02020603050405020304" pitchFamily="18" charset="0"/>
                  <a:cs typeface="Times New Roman" panose="02020603050405020304" pitchFamily="18" charset="0"/>
                </a:rPr>
                <a:t>  F-TN-DIPPP-02</a:t>
              </a:r>
            </a:p>
          </xdr:txBody>
        </xdr:sp>
        <xdr:sp macro="" textlink="">
          <xdr:nvSpPr>
            <xdr:cNvPr id="9" name="CuadroTexto 8">
              <a:extLst>
                <a:ext uri="{FF2B5EF4-FFF2-40B4-BE49-F238E27FC236}">
                  <a16:creationId xmlns:a16="http://schemas.microsoft.com/office/drawing/2014/main" id="{00000000-0008-0000-0100-000009000000}"/>
                </a:ext>
              </a:extLst>
            </xdr:cNvPr>
            <xdr:cNvSpPr txBox="1"/>
          </xdr:nvSpPr>
          <xdr:spPr>
            <a:xfrm>
              <a:off x="16058639" y="665212"/>
              <a:ext cx="654009" cy="46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ES_tradnl" sz="1400">
                  <a:latin typeface="Times New Roman" panose="02020603050405020304" pitchFamily="18" charset="0"/>
                  <a:cs typeface="Times New Roman" panose="02020603050405020304" pitchFamily="18" charset="0"/>
                </a:rPr>
                <a:t>01</a:t>
              </a:r>
            </a:p>
          </xdr:txBody>
        </xdr:sp>
      </xdr:grpSp>
      <xdr:cxnSp macro="">
        <xdr:nvCxnSpPr>
          <xdr:cNvPr id="4" name="Conector recto 3">
            <a:extLst>
              <a:ext uri="{FF2B5EF4-FFF2-40B4-BE49-F238E27FC236}">
                <a16:creationId xmlns:a16="http://schemas.microsoft.com/office/drawing/2014/main" id="{00000000-0008-0000-0100-000004000000}"/>
              </a:ext>
            </a:extLst>
          </xdr:cNvPr>
          <xdr:cNvCxnSpPr/>
        </xdr:nvCxnSpPr>
        <xdr:spPr>
          <a:xfrm>
            <a:off x="571500" y="1131794"/>
            <a:ext cx="16349382" cy="0"/>
          </a:xfrm>
          <a:prstGeom prst="line">
            <a:avLst/>
          </a:prstGeom>
          <a:ln w="19050">
            <a:solidFill>
              <a:srgbClr val="8D835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96228</xdr:colOff>
      <xdr:row>0</xdr:row>
      <xdr:rowOff>234603</xdr:rowOff>
    </xdr:from>
    <xdr:to>
      <xdr:col>2</xdr:col>
      <xdr:colOff>177614</xdr:colOff>
      <xdr:row>1</xdr:row>
      <xdr:rowOff>120069</xdr:rowOff>
    </xdr:to>
    <xdr:pic>
      <xdr:nvPicPr>
        <xdr:cNvPr id="10" name="Imagen 9">
          <a:extLst>
            <a:ext uri="{FF2B5EF4-FFF2-40B4-BE49-F238E27FC236}">
              <a16:creationId xmlns:a16="http://schemas.microsoft.com/office/drawing/2014/main" id="{00000000-0008-0000-0100-00000A000000}"/>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l="7178" t="6607" r="9141" b="8727"/>
        <a:stretch/>
      </xdr:blipFill>
      <xdr:spPr>
        <a:xfrm>
          <a:off x="613299" y="234603"/>
          <a:ext cx="2027208" cy="10284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497841</xdr:colOff>
      <xdr:row>4</xdr:row>
      <xdr:rowOff>0</xdr:rowOff>
    </xdr:from>
    <xdr:to>
      <xdr:col>1</xdr:col>
      <xdr:colOff>1889761</xdr:colOff>
      <xdr:row>7</xdr:row>
      <xdr:rowOff>102145</xdr:rowOff>
    </xdr:to>
    <xdr:pic>
      <xdr:nvPicPr>
        <xdr:cNvPr id="2" name="thefoto" descr="http://www.tesoreria.gov.do/serve/renderimage.aspx?x=640&amp;y=440&amp;cz=0&amp;m=0&amp;i=80&amp;f=generic_images">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97841" y="833120"/>
          <a:ext cx="1920240" cy="782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135618</xdr:colOff>
      <xdr:row>1</xdr:row>
      <xdr:rowOff>276406</xdr:rowOff>
    </xdr:from>
    <xdr:to>
      <xdr:col>5</xdr:col>
      <xdr:colOff>1418987</xdr:colOff>
      <xdr:row>7</xdr:row>
      <xdr:rowOff>143382</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36418" y="449126"/>
          <a:ext cx="1283369" cy="1208096"/>
        </a:xfrm>
        <a:prstGeom prst="rect">
          <a:avLst/>
        </a:prstGeom>
      </xdr:spPr>
    </xdr:pic>
    <xdr:clientData/>
  </xdr:twoCellAnchor>
  <xdr:twoCellAnchor>
    <xdr:from>
      <xdr:col>1</xdr:col>
      <xdr:colOff>467360</xdr:colOff>
      <xdr:row>32</xdr:row>
      <xdr:rowOff>142240</xdr:rowOff>
    </xdr:from>
    <xdr:to>
      <xdr:col>5</xdr:col>
      <xdr:colOff>1188719</xdr:colOff>
      <xdr:row>32</xdr:row>
      <xdr:rowOff>2814320</xdr:rowOff>
    </xdr:to>
    <xdr:graphicFrame macro="">
      <xdr:nvGraphicFramePr>
        <xdr:cNvPr id="4" name="Gráfico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635725</xdr:colOff>
      <xdr:row>52</xdr:row>
      <xdr:rowOff>139507</xdr:rowOff>
    </xdr:from>
    <xdr:to>
      <xdr:col>5</xdr:col>
      <xdr:colOff>1119777</xdr:colOff>
      <xdr:row>52</xdr:row>
      <xdr:rowOff>2179276</xdr:rowOff>
    </xdr:to>
    <xdr:graphicFrame macro="">
      <xdr:nvGraphicFramePr>
        <xdr:cNvPr id="5" name="Gráfico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777240</xdr:colOff>
      <xdr:row>18</xdr:row>
      <xdr:rowOff>26670</xdr:rowOff>
    </xdr:from>
    <xdr:to>
      <xdr:col>7</xdr:col>
      <xdr:colOff>1379220</xdr:colOff>
      <xdr:row>33</xdr:row>
      <xdr:rowOff>26670</xdr:rowOff>
    </xdr:to>
    <xdr:graphicFrame macro="">
      <xdr:nvGraphicFramePr>
        <xdr:cNvPr id="2" name="6 Gráfico">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340207</xdr:colOff>
      <xdr:row>4</xdr:row>
      <xdr:rowOff>122465</xdr:rowOff>
    </xdr:to>
    <xdr:pic>
      <xdr:nvPicPr>
        <xdr:cNvPr id="10" name="thefoto" descr="http://www.tesoreria.gov.do/serve/renderimage.aspx?x=640&amp;y=440&amp;cz=0&amp;m=0&amp;i=80&amp;f=generic_images">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17071" y="340179"/>
          <a:ext cx="235406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1578338</xdr:colOff>
      <xdr:row>0</xdr:row>
      <xdr:rowOff>154486</xdr:rowOff>
    </xdr:from>
    <xdr:to>
      <xdr:col>19</xdr:col>
      <xdr:colOff>1104027</xdr:colOff>
      <xdr:row>5</xdr:row>
      <xdr:rowOff>356742</xdr:rowOff>
    </xdr:to>
    <xdr:pic>
      <xdr:nvPicPr>
        <xdr:cNvPr id="11" name="Imagen 10">
          <a:extLst>
            <a:ext uri="{FF2B5EF4-FFF2-40B4-BE49-F238E27FC236}">
              <a16:creationId xmlns:a16="http://schemas.microsoft.com/office/drawing/2014/main" id="{00000000-0008-0000-08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753058" y="154486"/>
          <a:ext cx="1283369" cy="1208096"/>
        </a:xfrm>
        <a:prstGeom prst="rect">
          <a:avLst/>
        </a:prstGeom>
      </xdr:spPr>
    </xdr:pic>
    <xdr:clientData/>
  </xdr:twoCellAnchor>
  <xdr:twoCellAnchor>
    <xdr:from>
      <xdr:col>5</xdr:col>
      <xdr:colOff>1001485</xdr:colOff>
      <xdr:row>22</xdr:row>
      <xdr:rowOff>129347</xdr:rowOff>
    </xdr:from>
    <xdr:to>
      <xdr:col>10</xdr:col>
      <xdr:colOff>32657</xdr:colOff>
      <xdr:row>24</xdr:row>
      <xdr:rowOff>1823676</xdr:rowOff>
    </xdr:to>
    <xdr:graphicFrame macro="">
      <xdr:nvGraphicFramePr>
        <xdr:cNvPr id="2" name="Gráfico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1001485</xdr:colOff>
      <xdr:row>52</xdr:row>
      <xdr:rowOff>129347</xdr:rowOff>
    </xdr:from>
    <xdr:to>
      <xdr:col>10</xdr:col>
      <xdr:colOff>32657</xdr:colOff>
      <xdr:row>54</xdr:row>
      <xdr:rowOff>1823676</xdr:rowOff>
    </xdr:to>
    <xdr:graphicFrame macro="">
      <xdr:nvGraphicFramePr>
        <xdr:cNvPr id="5" name="Gráfico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RQuero\Desktop\Formulario%20Medici&#243;n%20de%20Indicado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ursos en la CUT"/>
      <sheetName val="Brecha Financiera"/>
      <sheetName val="Hoja2"/>
      <sheetName val="Hoja3"/>
      <sheetName val="Hoja1"/>
    </sheetNames>
    <sheetDataSet>
      <sheetData sheetId="0">
        <row r="16">
          <cell r="E16">
            <v>2018</v>
          </cell>
          <cell r="F16">
            <v>2019</v>
          </cell>
          <cell r="G16">
            <v>2020</v>
          </cell>
          <cell r="H16">
            <v>2021</v>
          </cell>
        </row>
        <row r="17">
          <cell r="D17" t="str">
            <v>Meta</v>
          </cell>
          <cell r="E17">
            <v>0.79300000000000004</v>
          </cell>
          <cell r="F17">
            <v>0.79900000000000004</v>
          </cell>
          <cell r="G17">
            <v>0.81499999999999995</v>
          </cell>
          <cell r="H17">
            <v>0.876</v>
          </cell>
        </row>
        <row r="18">
          <cell r="D18" t="str">
            <v>Ejecución</v>
          </cell>
          <cell r="E18">
            <v>0.66666666666666663</v>
          </cell>
          <cell r="F18">
            <v>0.8928571428571429</v>
          </cell>
          <cell r="G18">
            <v>0.90909090909090906</v>
          </cell>
          <cell r="H18">
            <v>0.8571428571428571</v>
          </cell>
        </row>
      </sheetData>
      <sheetData sheetId="1"/>
      <sheetData sheetId="2"/>
      <sheetData sheetId="3"/>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Licelot Abreu Saldana" id="{9A97D7D9-EE0D-4CFA-9C18-93D660115251}" userId="S::LAbreuSaldana@tesoreria.gov.do::ef49a8ce-51dc-4cf7-8aa9-2f8f3f1e2406" providerId="AD"/>
  <person displayName="Larissa Acevedo Arias" id="{E44BE8F3-4E56-403C-8AB6-A0ED325C76B1}" userId="S::LAcevedoArias@tesoreria.gov.do::7d0df979-3836-4590-b941-b5d414e55e3d"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175" dT="2022-02-11T19:31:55.99" personId="{9A97D7D9-EE0D-4CFA-9C18-93D660115251}" id="{FC84F401-D400-4A45-B79C-8C85B11753D0}">
    <text>Normas, Procedimientos, Diagrama, Formulario. Instructivo de Formulario e Instructivo de Sistema.</text>
  </threadedComment>
</ThreadedComments>
</file>

<file path=xl/threadedComments/threadedComment2.xml><?xml version="1.0" encoding="utf-8"?>
<ThreadedComments xmlns="http://schemas.microsoft.com/office/spreadsheetml/2018/threadedcomments" xmlns:x="http://schemas.openxmlformats.org/spreadsheetml/2006/main">
  <threadedComment ref="B122" dT="2022-04-21T18:48:02.65" personId="{E44BE8F3-4E56-403C-8AB6-A0ED325C76B1}" id="{B063CA2C-DF84-456A-8830-4592C5B37E7A}">
    <text>Transferencia Fase 1 por comunicaciones representan el 21.12%.
Cantidad 10 – Monto RD$  384,787,939.14</text>
  </threadedComment>
  <threadedComment ref="C122" dT="2022-04-21T18:48:15.44" personId="{E44BE8F3-4E56-403C-8AB6-A0ED325C76B1}" id="{D3237F9D-72D0-4F1D-8A1D-D366F67E2B6D}">
    <text>Transferencia Fase 1 por comunicaciones representan el 62.31%
Cantidad 15 – Monto RD$ 3,336,032,858.93</text>
  </threadedComment>
  <threadedComment ref="D122" dT="2022-04-21T18:48:24.80" personId="{E44BE8F3-4E56-403C-8AB6-A0ED325C76B1}" id="{A2117B85-D49C-487F-BEF7-9F16D6B6AC9D}">
    <text>Transferencia Fase 1 por comunicaciones representan el 17.57%
Cantidad 9 – Monto RD$ 388,838,430.98</text>
  </threadedComment>
  <threadedComment ref="E122" dT="2022-05-05T18:28:40.30" personId="{E44BE8F3-4E56-403C-8AB6-A0ED325C76B1}" id="{9906F722-9ABD-48F2-8360-8979EEF13EC5}">
    <text>Transferencia Fase 1 por comunicaciones representan el 18%
Cantidad 9 – Monto RD$  417,033,623.10</text>
  </threadedComment>
  <threadedComment ref="F122" dT="2022-06-07T18:07:47.19" personId="{E44BE8F3-4E56-403C-8AB6-A0ED325C76B1}" id="{08C29A8F-4D49-4DE2-BD95-897766A3CCBC}">
    <text>Transferencia Fase 1 por comunicaciones representan el 3%
Cantidad 6 – Monto RD$  308,220,011.71</text>
  </threadedComment>
  <threadedComment ref="G122" dT="2022-07-05T14:13:09.67" personId="{E44BE8F3-4E56-403C-8AB6-A0ED325C76B1}" id="{8C7AA97F-D897-4F09-BADC-A3BADF40E0BF}">
    <text>Transferencia Fase 1 por comunicaciones representan el 6.49%
Cantidad 8 – Monto RD$ 140,512,205.12</text>
  </threadedComment>
  <threadedComment ref="H122" dT="2022-08-10T16:55:40.30" personId="{E44BE8F3-4E56-403C-8AB6-A0ED325C76B1}" id="{6B957D12-5745-4AFD-94C4-1C19F5EFD6C1}">
    <text>Transferencia Fase 1 por comunicaciones representan el 12.84%
Cantidad 9 – Monto RD$ 226,204,817.03</text>
  </threadedComment>
  <threadedComment ref="I122" dT="2022-09-05T13:41:46.76" personId="{E44BE8F3-4E56-403C-8AB6-A0ED325C76B1}" id="{5FB48DD8-6FA2-4EAA-B74B-08DD59EAE57B}">
    <text>Transferencia Fase 1 por comunicaciones representan el 21.87%
Cantidad  – Monto RD$ 379,028,080.30</text>
  </threadedComment>
  <threadedComment ref="J122" dT="2022-10-04T13:07:08.19" personId="{E44BE8F3-4E56-403C-8AB6-A0ED325C76B1}" id="{0E695BB2-5435-4C41-8571-07DFC6593E64}">
    <text>Transferencia Fase 1 por comunicaciones representan el 8.04%
Cantidad 8 – Monto RD$ 126,013,434</text>
  </threadedComment>
  <threadedComment ref="K122" dT="2022-11-02T14:51:44.89" personId="{E44BE8F3-4E56-403C-8AB6-A0ED325C76B1}" id="{6151EF26-73AD-4A66-8550-6E1173FF695D}">
    <text>Transferencia Fase 1 por comunicaciones representan el 21.95%
Cantidad 6 – Monto RD$ 575,557,322.61</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41"/>
  <sheetViews>
    <sheetView showGridLines="0" view="pageBreakPreview" zoomScaleNormal="85" zoomScaleSheetLayoutView="100" workbookViewId="0">
      <selection activeCell="D15" sqref="D15:D16"/>
    </sheetView>
  </sheetViews>
  <sheetFormatPr baseColWidth="10" defaultColWidth="11.42578125" defaultRowHeight="15" x14ac:dyDescent="0.25"/>
  <cols>
    <col min="1" max="1" width="7.7109375" style="1" customWidth="1"/>
    <col min="2" max="2" width="27.5703125" style="2" customWidth="1"/>
    <col min="3" max="4" width="20" style="2" customWidth="1"/>
    <col min="5" max="5" width="19.7109375" style="2" hidden="1" customWidth="1"/>
    <col min="6" max="6" width="24.85546875" style="2" customWidth="1"/>
    <col min="7" max="7" width="16.42578125" style="2" hidden="1" customWidth="1"/>
    <col min="8" max="8" width="11.85546875" style="2" customWidth="1"/>
    <col min="9" max="9" width="10.42578125" style="2" customWidth="1"/>
    <col min="10" max="10" width="28.5703125" style="2" customWidth="1"/>
    <col min="11" max="11" width="26.5703125" style="2" hidden="1" customWidth="1"/>
    <col min="12" max="12" width="28.140625" style="2" hidden="1" customWidth="1"/>
    <col min="13" max="13" width="13.28515625" style="2" hidden="1" customWidth="1"/>
    <col min="14" max="14" width="15.42578125" style="2" hidden="1" customWidth="1"/>
    <col min="15" max="15" width="14.140625" style="2" hidden="1" customWidth="1"/>
    <col min="16" max="16" width="22.7109375" style="2" hidden="1" customWidth="1"/>
    <col min="17" max="17" width="30.5703125" style="2" hidden="1" customWidth="1"/>
    <col min="18" max="18" width="25.5703125" style="2" customWidth="1"/>
    <col min="19" max="19" width="17.140625" style="2" hidden="1" customWidth="1"/>
    <col min="20" max="20" width="17.85546875" style="2" hidden="1" customWidth="1"/>
    <col min="21" max="21" width="15.42578125" style="1" customWidth="1"/>
    <col min="22" max="22" width="111.140625" style="1" customWidth="1"/>
    <col min="23" max="23" width="9.140625" style="1" hidden="1" customWidth="1"/>
    <col min="24" max="24" width="10.28515625" style="1" hidden="1" customWidth="1"/>
    <col min="25" max="25" width="8.85546875" style="1" hidden="1" customWidth="1"/>
    <col min="26" max="26" width="18" style="1" hidden="1" customWidth="1"/>
    <col min="27" max="27" width="5.85546875" style="1" hidden="1" customWidth="1"/>
    <col min="28" max="28" width="23.42578125" style="1" hidden="1" customWidth="1"/>
    <col min="29" max="29" width="11.42578125" style="1" hidden="1" customWidth="1"/>
    <col min="30" max="43" width="11.42578125" style="1"/>
    <col min="44" max="16384" width="11.42578125" style="2"/>
  </cols>
  <sheetData>
    <row r="1" spans="2:43" s="1" customFormat="1" x14ac:dyDescent="0.25">
      <c r="B1" s="801"/>
      <c r="C1" s="801"/>
      <c r="D1" s="801"/>
      <c r="E1" s="801"/>
      <c r="F1" s="801"/>
      <c r="G1" s="801"/>
      <c r="H1" s="801"/>
      <c r="I1" s="801"/>
      <c r="J1" s="801"/>
      <c r="K1" s="801"/>
      <c r="L1" s="801"/>
      <c r="M1" s="801"/>
      <c r="N1" s="801"/>
      <c r="O1" s="801"/>
      <c r="P1" s="801"/>
      <c r="Q1" s="8"/>
      <c r="R1" s="8"/>
      <c r="S1" s="8"/>
      <c r="T1" s="8"/>
    </row>
    <row r="2" spans="2:43" s="1" customFormat="1" ht="25.5" x14ac:dyDescent="0.35">
      <c r="B2" s="802" t="s">
        <v>31</v>
      </c>
      <c r="C2" s="802"/>
      <c r="D2" s="802"/>
      <c r="E2" s="802"/>
      <c r="F2" s="802"/>
      <c r="G2" s="802"/>
      <c r="H2" s="802"/>
      <c r="I2" s="802"/>
      <c r="J2" s="802"/>
      <c r="K2" s="802"/>
      <c r="L2" s="802"/>
      <c r="M2" s="802"/>
      <c r="N2" s="802"/>
      <c r="O2" s="802"/>
      <c r="P2" s="802"/>
      <c r="Q2" s="802"/>
      <c r="R2" s="802"/>
      <c r="S2" s="81"/>
    </row>
    <row r="3" spans="2:43" s="1" customFormat="1" ht="20.25" x14ac:dyDescent="0.3">
      <c r="B3" s="803" t="s">
        <v>121</v>
      </c>
      <c r="C3" s="803"/>
      <c r="D3" s="803"/>
      <c r="E3" s="803"/>
      <c r="F3" s="803"/>
      <c r="G3" s="803"/>
      <c r="H3" s="803"/>
      <c r="I3" s="803"/>
      <c r="J3" s="803"/>
      <c r="K3" s="803"/>
      <c r="L3" s="803"/>
      <c r="M3" s="803"/>
      <c r="N3" s="803"/>
      <c r="O3" s="803"/>
      <c r="P3" s="803"/>
      <c r="Q3" s="803"/>
      <c r="R3" s="803"/>
      <c r="S3" s="82"/>
    </row>
    <row r="4" spans="2:43" s="1" customFormat="1" ht="16.5" x14ac:dyDescent="0.25">
      <c r="B4" s="804"/>
      <c r="C4" s="804"/>
      <c r="D4" s="804"/>
      <c r="E4" s="804"/>
      <c r="F4" s="804"/>
      <c r="G4" s="804"/>
      <c r="H4" s="804"/>
      <c r="I4" s="804"/>
      <c r="J4" s="804"/>
      <c r="K4" s="804"/>
      <c r="L4" s="804"/>
      <c r="M4" s="804"/>
      <c r="N4" s="804"/>
      <c r="O4" s="804"/>
      <c r="P4" s="804"/>
      <c r="Q4" s="804"/>
      <c r="R4" s="804"/>
      <c r="S4" s="83"/>
    </row>
    <row r="5" spans="2:43" s="1" customFormat="1" x14ac:dyDescent="0.25"/>
    <row r="6" spans="2:43" s="1" customFormat="1" x14ac:dyDescent="0.25"/>
    <row r="7" spans="2:43" s="1" customFormat="1" x14ac:dyDescent="0.25"/>
    <row r="8" spans="2:43" x14ac:dyDescent="0.25">
      <c r="B8" s="1"/>
      <c r="C8" s="1"/>
      <c r="D8" s="1"/>
      <c r="E8" s="1"/>
      <c r="F8" s="1"/>
      <c r="G8" s="1"/>
      <c r="H8" s="1"/>
      <c r="I8" s="1"/>
      <c r="J8" s="63" t="s">
        <v>117</v>
      </c>
      <c r="K8" s="63"/>
      <c r="L8" s="63"/>
      <c r="M8" s="63"/>
      <c r="N8" s="63"/>
      <c r="O8" s="63"/>
      <c r="P8" s="64"/>
      <c r="Q8" s="63" t="s">
        <v>117</v>
      </c>
      <c r="R8" s="65"/>
      <c r="S8" s="66"/>
      <c r="T8" s="1"/>
      <c r="AD8" s="2"/>
      <c r="AE8" s="2"/>
      <c r="AF8" s="2"/>
      <c r="AG8" s="2"/>
      <c r="AH8" s="2"/>
      <c r="AI8" s="2"/>
      <c r="AJ8" s="2"/>
      <c r="AK8" s="2"/>
      <c r="AL8" s="2"/>
      <c r="AM8" s="2"/>
      <c r="AN8" s="2"/>
      <c r="AO8" s="2"/>
      <c r="AP8" s="2"/>
      <c r="AQ8" s="2"/>
    </row>
    <row r="9" spans="2:43" hidden="1" x14ac:dyDescent="0.25">
      <c r="B9" s="1"/>
      <c r="C9" s="1"/>
      <c r="D9" s="1"/>
      <c r="E9" s="1"/>
      <c r="F9" s="1"/>
      <c r="G9" s="1"/>
      <c r="H9" s="1"/>
      <c r="I9" s="1"/>
      <c r="J9" s="63" t="s">
        <v>118</v>
      </c>
      <c r="K9" s="1"/>
      <c r="L9" s="1"/>
      <c r="M9" s="1"/>
      <c r="N9" s="1"/>
      <c r="O9" s="1"/>
      <c r="P9" s="1"/>
      <c r="Q9" s="1"/>
      <c r="R9" s="67"/>
      <c r="S9" s="68"/>
      <c r="T9" s="1"/>
      <c r="AD9" s="2"/>
      <c r="AE9" s="2"/>
      <c r="AF9" s="2"/>
      <c r="AG9" s="2"/>
      <c r="AH9" s="2"/>
      <c r="AI9" s="2"/>
      <c r="AJ9" s="2"/>
      <c r="AK9" s="2"/>
      <c r="AL9" s="2"/>
      <c r="AM9" s="2"/>
      <c r="AN9" s="2"/>
      <c r="AO9" s="2"/>
      <c r="AP9" s="2"/>
      <c r="AQ9" s="2"/>
    </row>
    <row r="10" spans="2:43" ht="21.6" customHeight="1" x14ac:dyDescent="0.25">
      <c r="B10" s="63" t="s">
        <v>6</v>
      </c>
      <c r="C10" s="805"/>
      <c r="D10" s="805"/>
      <c r="E10" s="805"/>
      <c r="F10" s="805"/>
      <c r="G10" s="805"/>
      <c r="H10" s="805"/>
      <c r="I10" s="805"/>
      <c r="J10" s="805"/>
      <c r="K10" s="805"/>
      <c r="L10" s="805"/>
      <c r="M10" s="805"/>
      <c r="N10" s="805"/>
      <c r="O10" s="805"/>
      <c r="P10" s="805"/>
      <c r="Q10" s="805"/>
      <c r="R10" s="805"/>
      <c r="S10" s="805"/>
      <c r="T10" s="805"/>
      <c r="W10" s="5"/>
      <c r="X10" s="1" t="s">
        <v>25</v>
      </c>
      <c r="Y10" s="5"/>
      <c r="Z10" s="6" t="s">
        <v>12</v>
      </c>
      <c r="AA10" s="5"/>
      <c r="AB10" s="1" t="s">
        <v>29</v>
      </c>
      <c r="AC10" s="1" t="s">
        <v>36</v>
      </c>
      <c r="AD10" s="2"/>
      <c r="AE10" s="2"/>
      <c r="AF10" s="2"/>
      <c r="AG10" s="2"/>
      <c r="AH10" s="2"/>
      <c r="AI10" s="2"/>
      <c r="AJ10" s="2"/>
      <c r="AK10" s="2"/>
      <c r="AL10" s="2"/>
      <c r="AM10" s="2"/>
      <c r="AN10" s="2"/>
      <c r="AO10" s="2"/>
      <c r="AP10" s="2"/>
      <c r="AQ10" s="2"/>
    </row>
    <row r="11" spans="2:43" ht="19.149999999999999" customHeight="1" x14ac:dyDescent="0.25">
      <c r="B11" s="9" t="s">
        <v>7</v>
      </c>
      <c r="C11" s="799"/>
      <c r="D11" s="799"/>
      <c r="E11" s="799"/>
      <c r="F11" s="799"/>
      <c r="G11" s="799"/>
      <c r="H11" s="799"/>
      <c r="I11" s="799"/>
      <c r="J11" s="799"/>
      <c r="K11" s="799"/>
      <c r="L11" s="799"/>
      <c r="M11" s="799"/>
      <c r="N11" s="799"/>
      <c r="O11" s="799"/>
      <c r="P11" s="799"/>
      <c r="Q11" s="799"/>
      <c r="R11" s="799"/>
      <c r="S11" s="799"/>
      <c r="T11" s="799"/>
      <c r="W11" s="3"/>
      <c r="X11" s="1" t="s">
        <v>27</v>
      </c>
      <c r="Y11" s="3"/>
      <c r="Z11" s="6" t="s">
        <v>13</v>
      </c>
      <c r="AA11" s="4"/>
      <c r="AB11" s="1" t="s">
        <v>21</v>
      </c>
      <c r="AC11" s="1" t="s">
        <v>27</v>
      </c>
      <c r="AD11" s="2"/>
      <c r="AE11" s="2"/>
      <c r="AF11" s="2"/>
      <c r="AG11" s="2"/>
      <c r="AH11" s="2"/>
      <c r="AI11" s="2"/>
      <c r="AJ11" s="2"/>
      <c r="AK11" s="2"/>
      <c r="AL11" s="2"/>
      <c r="AM11" s="2"/>
      <c r="AN11" s="2"/>
      <c r="AO11" s="2"/>
      <c r="AP11" s="2"/>
      <c r="AQ11" s="2"/>
    </row>
    <row r="12" spans="2:43" ht="19.149999999999999" customHeight="1" x14ac:dyDescent="0.25">
      <c r="B12" s="9" t="s">
        <v>8</v>
      </c>
      <c r="C12" s="799"/>
      <c r="D12" s="799"/>
      <c r="E12" s="799"/>
      <c r="F12" s="799"/>
      <c r="G12" s="799"/>
      <c r="H12" s="799"/>
      <c r="I12" s="799"/>
      <c r="J12" s="799"/>
      <c r="K12" s="799"/>
      <c r="L12" s="799"/>
      <c r="M12" s="799"/>
      <c r="N12" s="799"/>
      <c r="O12" s="799"/>
      <c r="P12" s="799"/>
      <c r="Q12" s="799"/>
      <c r="R12" s="799"/>
      <c r="S12" s="799"/>
      <c r="T12" s="799"/>
      <c r="W12" s="4"/>
      <c r="X12" s="1" t="s">
        <v>26</v>
      </c>
      <c r="Y12" s="4"/>
      <c r="Z12" s="6" t="s">
        <v>14</v>
      </c>
      <c r="AC12" s="1" t="s">
        <v>35</v>
      </c>
      <c r="AD12" s="2"/>
      <c r="AE12" s="2"/>
      <c r="AF12" s="2"/>
      <c r="AG12" s="2"/>
      <c r="AH12" s="2"/>
      <c r="AI12" s="2"/>
      <c r="AJ12" s="2"/>
      <c r="AK12" s="2"/>
      <c r="AL12" s="2"/>
      <c r="AM12" s="2"/>
      <c r="AN12" s="2"/>
      <c r="AO12" s="2"/>
      <c r="AP12" s="2"/>
      <c r="AQ12" s="2"/>
    </row>
    <row r="13" spans="2:43" ht="31.15" customHeight="1" x14ac:dyDescent="0.25">
      <c r="B13" s="9" t="s">
        <v>10</v>
      </c>
      <c r="C13" s="799"/>
      <c r="D13" s="799"/>
      <c r="E13" s="799"/>
      <c r="F13" s="799"/>
      <c r="G13" s="799"/>
      <c r="H13" s="799"/>
      <c r="I13" s="799"/>
      <c r="J13" s="799"/>
      <c r="K13" s="799"/>
      <c r="L13" s="799"/>
      <c r="M13" s="799"/>
      <c r="N13" s="799"/>
      <c r="O13" s="799"/>
      <c r="P13" s="799"/>
      <c r="Q13" s="799"/>
      <c r="R13" s="799"/>
      <c r="S13" s="799"/>
      <c r="T13" s="799"/>
      <c r="V13" s="10"/>
      <c r="W13" s="10"/>
      <c r="X13" s="10"/>
      <c r="AC13" s="1" t="s">
        <v>37</v>
      </c>
      <c r="AD13" s="2"/>
      <c r="AE13" s="2"/>
      <c r="AF13" s="2"/>
      <c r="AG13" s="2"/>
      <c r="AH13" s="2"/>
      <c r="AI13" s="2"/>
      <c r="AJ13" s="2"/>
      <c r="AK13" s="2"/>
      <c r="AL13" s="2"/>
      <c r="AM13" s="2"/>
      <c r="AN13" s="2"/>
      <c r="AO13" s="2"/>
      <c r="AP13" s="2"/>
      <c r="AQ13" s="2"/>
    </row>
    <row r="14" spans="2:43" ht="20.45" customHeight="1" x14ac:dyDescent="0.25">
      <c r="B14" s="800" t="s">
        <v>3</v>
      </c>
      <c r="C14" s="800"/>
      <c r="D14" s="800"/>
      <c r="E14" s="800"/>
      <c r="F14" s="800"/>
      <c r="G14" s="800"/>
      <c r="H14" s="800"/>
      <c r="I14" s="800"/>
      <c r="J14" s="800"/>
      <c r="K14" s="800" t="s">
        <v>4</v>
      </c>
      <c r="L14" s="800"/>
      <c r="M14" s="800"/>
      <c r="N14" s="800"/>
      <c r="O14" s="800"/>
      <c r="P14" s="800"/>
      <c r="Q14" s="84" t="s">
        <v>123</v>
      </c>
      <c r="R14" s="800" t="s">
        <v>19</v>
      </c>
      <c r="S14" s="800"/>
      <c r="T14" s="800"/>
      <c r="V14" s="10"/>
      <c r="W14" s="10"/>
      <c r="X14" s="10"/>
      <c r="AD14" s="2"/>
      <c r="AE14" s="2"/>
      <c r="AF14" s="2"/>
      <c r="AG14" s="2"/>
      <c r="AH14" s="2"/>
      <c r="AI14" s="2"/>
      <c r="AJ14" s="2"/>
      <c r="AK14" s="2"/>
      <c r="AL14" s="2"/>
      <c r="AM14" s="2"/>
      <c r="AN14" s="2"/>
      <c r="AO14" s="2"/>
      <c r="AP14" s="2"/>
      <c r="AQ14" s="2"/>
    </row>
    <row r="15" spans="2:43" ht="42" customHeight="1" x14ac:dyDescent="0.25">
      <c r="B15" s="798" t="s">
        <v>0</v>
      </c>
      <c r="C15" s="798" t="s">
        <v>122</v>
      </c>
      <c r="D15" s="798" t="s">
        <v>1</v>
      </c>
      <c r="E15" s="784" t="s">
        <v>30</v>
      </c>
      <c r="F15" s="798" t="s">
        <v>20</v>
      </c>
      <c r="G15" s="784" t="s">
        <v>28</v>
      </c>
      <c r="H15" s="797" t="s">
        <v>17</v>
      </c>
      <c r="I15" s="798"/>
      <c r="J15" s="797" t="s">
        <v>18</v>
      </c>
      <c r="K15" s="797" t="s">
        <v>23</v>
      </c>
      <c r="L15" s="797" t="s">
        <v>5</v>
      </c>
      <c r="M15" s="784" t="s">
        <v>24</v>
      </c>
      <c r="N15" s="784" t="s">
        <v>32</v>
      </c>
      <c r="O15" s="784" t="s">
        <v>33</v>
      </c>
      <c r="P15" s="794" t="s">
        <v>34</v>
      </c>
      <c r="Q15" s="795" t="s">
        <v>120</v>
      </c>
      <c r="R15" s="797" t="s">
        <v>22</v>
      </c>
      <c r="S15" s="784" t="s">
        <v>119</v>
      </c>
      <c r="T15" s="784" t="s">
        <v>5</v>
      </c>
      <c r="V15" s="10"/>
      <c r="W15" s="10"/>
      <c r="X15" s="10"/>
      <c r="AD15" s="2"/>
      <c r="AE15" s="2"/>
      <c r="AF15" s="2"/>
      <c r="AG15" s="2"/>
      <c r="AH15" s="2"/>
      <c r="AI15" s="2"/>
      <c r="AJ15" s="2"/>
      <c r="AK15" s="2"/>
      <c r="AL15" s="2"/>
      <c r="AM15" s="2"/>
      <c r="AN15" s="2"/>
      <c r="AO15" s="2"/>
      <c r="AP15" s="2"/>
      <c r="AQ15" s="2"/>
    </row>
    <row r="16" spans="2:43" ht="11.25" customHeight="1" x14ac:dyDescent="0.25">
      <c r="B16" s="798"/>
      <c r="C16" s="798"/>
      <c r="D16" s="798"/>
      <c r="E16" s="784"/>
      <c r="F16" s="798"/>
      <c r="G16" s="784"/>
      <c r="H16" s="13" t="s">
        <v>15</v>
      </c>
      <c r="I16" s="13" t="s">
        <v>16</v>
      </c>
      <c r="J16" s="797"/>
      <c r="K16" s="797"/>
      <c r="L16" s="797"/>
      <c r="M16" s="784"/>
      <c r="N16" s="784"/>
      <c r="O16" s="784"/>
      <c r="P16" s="794"/>
      <c r="Q16" s="796"/>
      <c r="R16" s="797"/>
      <c r="S16" s="784"/>
      <c r="T16" s="784"/>
      <c r="V16" s="10"/>
      <c r="W16" s="10"/>
      <c r="X16" s="10"/>
      <c r="AD16" s="2"/>
      <c r="AE16" s="2"/>
      <c r="AF16" s="2"/>
      <c r="AG16" s="2"/>
      <c r="AH16" s="2"/>
      <c r="AI16" s="2"/>
      <c r="AJ16" s="2"/>
      <c r="AK16" s="2"/>
      <c r="AL16" s="2"/>
      <c r="AM16" s="2"/>
      <c r="AN16" s="2"/>
      <c r="AO16" s="2"/>
      <c r="AP16" s="2"/>
      <c r="AQ16" s="2"/>
    </row>
    <row r="17" spans="2:43" x14ac:dyDescent="0.25">
      <c r="B17" s="21"/>
      <c r="C17" s="22"/>
      <c r="D17" s="22"/>
      <c r="E17" s="23"/>
      <c r="F17" s="18"/>
      <c r="G17" s="17"/>
      <c r="H17" s="12"/>
      <c r="I17" s="12"/>
      <c r="J17" s="19"/>
      <c r="K17" s="11"/>
      <c r="L17" s="14"/>
      <c r="M17" s="20"/>
      <c r="N17" s="24"/>
      <c r="O17" s="24"/>
      <c r="P17" s="25"/>
      <c r="Q17" s="25"/>
      <c r="R17" s="15"/>
      <c r="S17" s="15"/>
      <c r="T17" s="72"/>
      <c r="V17" s="10"/>
      <c r="W17" s="10"/>
      <c r="X17" s="10"/>
      <c r="Z17" s="2"/>
      <c r="AA17" s="2"/>
      <c r="AB17" s="2"/>
      <c r="AC17" s="2"/>
      <c r="AD17" s="2"/>
      <c r="AE17" s="2"/>
      <c r="AF17" s="2"/>
      <c r="AG17" s="2"/>
      <c r="AH17" s="2"/>
      <c r="AI17" s="2"/>
      <c r="AJ17" s="2"/>
      <c r="AK17" s="2"/>
      <c r="AL17" s="2"/>
      <c r="AM17" s="2"/>
      <c r="AN17" s="2"/>
      <c r="AO17" s="2"/>
      <c r="AP17" s="2"/>
      <c r="AQ17" s="2"/>
    </row>
    <row r="18" spans="2:43" x14ac:dyDescent="0.25">
      <c r="B18" s="21"/>
      <c r="C18" s="22"/>
      <c r="D18" s="22"/>
      <c r="E18" s="22"/>
      <c r="F18" s="18"/>
      <c r="G18" s="17"/>
      <c r="H18" s="12"/>
      <c r="I18" s="12"/>
      <c r="J18" s="19"/>
      <c r="K18" s="11"/>
      <c r="L18" s="14"/>
      <c r="M18" s="20"/>
      <c r="N18" s="24"/>
      <c r="O18" s="24"/>
      <c r="P18" s="25"/>
      <c r="Q18" s="25"/>
      <c r="R18" s="15"/>
      <c r="S18" s="15"/>
      <c r="T18" s="72"/>
      <c r="V18" s="10"/>
      <c r="W18" s="10"/>
      <c r="X18" s="10"/>
      <c r="Y18" s="10"/>
      <c r="Z18" s="2"/>
      <c r="AA18" s="2"/>
      <c r="AB18" s="2"/>
      <c r="AC18" s="2"/>
      <c r="AD18" s="2"/>
      <c r="AE18" s="2"/>
      <c r="AF18" s="2"/>
      <c r="AG18" s="2"/>
      <c r="AH18" s="2"/>
      <c r="AI18" s="2"/>
      <c r="AJ18" s="2"/>
      <c r="AK18" s="2"/>
      <c r="AL18" s="2"/>
      <c r="AM18" s="2"/>
      <c r="AN18" s="2"/>
      <c r="AO18" s="2"/>
      <c r="AP18" s="2"/>
      <c r="AQ18" s="2"/>
    </row>
    <row r="19" spans="2:43" x14ac:dyDescent="0.25">
      <c r="B19" s="21"/>
      <c r="C19" s="22"/>
      <c r="D19" s="22"/>
      <c r="E19" s="23"/>
      <c r="F19" s="18"/>
      <c r="G19" s="17"/>
      <c r="H19" s="12"/>
      <c r="I19" s="12"/>
      <c r="J19" s="19"/>
      <c r="K19" s="11"/>
      <c r="L19" s="70"/>
      <c r="M19" s="20"/>
      <c r="N19" s="20"/>
      <c r="O19" s="20"/>
      <c r="P19" s="71"/>
      <c r="Q19" s="71"/>
      <c r="R19" s="69"/>
      <c r="S19" s="15"/>
      <c r="T19" s="73"/>
      <c r="V19" s="10"/>
      <c r="W19" s="10"/>
      <c r="X19" s="10"/>
      <c r="Z19" s="2"/>
      <c r="AA19" s="2"/>
      <c r="AB19" s="2"/>
      <c r="AC19" s="2"/>
      <c r="AD19" s="2"/>
      <c r="AE19" s="2"/>
      <c r="AF19" s="2"/>
      <c r="AG19" s="2"/>
      <c r="AH19" s="2"/>
      <c r="AI19" s="2"/>
      <c r="AJ19" s="2"/>
      <c r="AK19" s="2"/>
      <c r="AL19" s="2"/>
      <c r="AM19" s="2"/>
      <c r="AN19" s="2"/>
      <c r="AO19" s="2"/>
      <c r="AP19" s="2"/>
      <c r="AQ19" s="2"/>
    </row>
    <row r="20" spans="2:43" x14ac:dyDescent="0.25">
      <c r="B20" s="21"/>
      <c r="C20" s="21"/>
      <c r="D20" s="21"/>
      <c r="E20" s="21"/>
      <c r="F20" s="21"/>
      <c r="G20" s="21"/>
      <c r="H20" s="21"/>
      <c r="I20" s="21"/>
      <c r="J20" s="21"/>
      <c r="K20" s="21"/>
      <c r="L20" s="21"/>
      <c r="M20" s="21"/>
      <c r="N20" s="21"/>
      <c r="O20" s="21"/>
      <c r="P20" s="21"/>
      <c r="Q20" s="21"/>
      <c r="R20" s="21"/>
      <c r="S20" s="21"/>
      <c r="T20" s="21"/>
      <c r="V20" s="10"/>
      <c r="W20" s="10"/>
      <c r="X20" s="10"/>
      <c r="Z20" s="2"/>
      <c r="AA20" s="2"/>
      <c r="AB20" s="2"/>
      <c r="AC20" s="2"/>
      <c r="AD20" s="2"/>
      <c r="AE20" s="2"/>
      <c r="AF20" s="2"/>
      <c r="AG20" s="2"/>
      <c r="AH20" s="2"/>
      <c r="AI20" s="2"/>
      <c r="AJ20" s="2"/>
      <c r="AK20" s="2"/>
      <c r="AL20" s="2"/>
      <c r="AM20" s="2"/>
      <c r="AN20" s="2"/>
      <c r="AO20" s="2"/>
      <c r="AP20" s="2"/>
      <c r="AQ20" s="2"/>
    </row>
    <row r="21" spans="2:43" x14ac:dyDescent="0.25">
      <c r="B21" s="21"/>
      <c r="C21" s="22"/>
      <c r="D21" s="22"/>
      <c r="E21" s="23"/>
      <c r="F21" s="18"/>
      <c r="G21" s="17"/>
      <c r="H21" s="12"/>
      <c r="I21" s="12"/>
      <c r="J21" s="19"/>
      <c r="K21" s="11"/>
      <c r="L21" s="70"/>
      <c r="M21" s="20"/>
      <c r="N21" s="20"/>
      <c r="O21" s="20"/>
      <c r="P21" s="71"/>
      <c r="Q21" s="71"/>
      <c r="R21" s="69"/>
      <c r="S21" s="15"/>
      <c r="T21" s="73"/>
      <c r="V21" s="10"/>
      <c r="W21" s="10"/>
      <c r="X21" s="10"/>
      <c r="Z21" s="2"/>
      <c r="AA21" s="2"/>
      <c r="AB21" s="2"/>
      <c r="AC21" s="2"/>
      <c r="AD21" s="2"/>
      <c r="AE21" s="2"/>
      <c r="AF21" s="2"/>
      <c r="AG21" s="2"/>
      <c r="AH21" s="2"/>
      <c r="AI21" s="2"/>
      <c r="AJ21" s="2"/>
      <c r="AK21" s="2"/>
      <c r="AL21" s="2"/>
      <c r="AM21" s="2"/>
      <c r="AN21" s="2"/>
      <c r="AO21" s="2"/>
      <c r="AP21" s="2"/>
      <c r="AQ21" s="2"/>
    </row>
    <row r="22" spans="2:43" x14ac:dyDescent="0.25">
      <c r="B22" s="21"/>
      <c r="C22" s="22"/>
      <c r="D22" s="22"/>
      <c r="E22" s="23"/>
      <c r="F22" s="18"/>
      <c r="G22" s="17"/>
      <c r="H22" s="12"/>
      <c r="I22" s="12"/>
      <c r="J22" s="19"/>
      <c r="K22" s="11"/>
      <c r="L22" s="70"/>
      <c r="M22" s="20"/>
      <c r="N22" s="20"/>
      <c r="O22" s="20"/>
      <c r="P22" s="71"/>
      <c r="Q22" s="71"/>
      <c r="R22" s="69"/>
      <c r="S22" s="15"/>
      <c r="T22" s="73"/>
      <c r="V22" s="10"/>
      <c r="W22" s="10"/>
      <c r="X22" s="10"/>
      <c r="Z22" s="2"/>
      <c r="AA22" s="2"/>
      <c r="AB22" s="2"/>
      <c r="AC22" s="2"/>
      <c r="AD22" s="2"/>
      <c r="AE22" s="2"/>
      <c r="AF22" s="2"/>
      <c r="AG22" s="2"/>
      <c r="AH22" s="2"/>
      <c r="AI22" s="2"/>
      <c r="AJ22" s="2"/>
      <c r="AK22" s="2"/>
      <c r="AL22" s="2"/>
      <c r="AM22" s="2"/>
      <c r="AN22" s="2"/>
      <c r="AO22" s="2"/>
      <c r="AP22" s="2"/>
      <c r="AQ22" s="2"/>
    </row>
    <row r="23" spans="2:43" x14ac:dyDescent="0.25">
      <c r="B23" s="21"/>
      <c r="C23" s="22"/>
      <c r="D23" s="22"/>
      <c r="E23" s="23"/>
      <c r="F23" s="18"/>
      <c r="G23" s="17"/>
      <c r="H23" s="12"/>
      <c r="I23" s="12"/>
      <c r="J23" s="19"/>
      <c r="K23" s="11"/>
      <c r="L23" s="70"/>
      <c r="M23" s="20"/>
      <c r="N23" s="20"/>
      <c r="O23" s="20"/>
      <c r="P23" s="71"/>
      <c r="Q23" s="71"/>
      <c r="R23" s="69"/>
      <c r="S23" s="15"/>
      <c r="T23" s="73"/>
      <c r="V23" s="10"/>
      <c r="W23" s="10"/>
      <c r="X23" s="10"/>
      <c r="Z23" s="2"/>
      <c r="AA23" s="2"/>
      <c r="AB23" s="2"/>
      <c r="AC23" s="2"/>
      <c r="AD23" s="2"/>
      <c r="AE23" s="2"/>
      <c r="AF23" s="2"/>
      <c r="AG23" s="2"/>
      <c r="AH23" s="2"/>
      <c r="AI23" s="2"/>
      <c r="AJ23" s="2"/>
      <c r="AK23" s="2"/>
      <c r="AL23" s="2"/>
      <c r="AM23" s="2"/>
      <c r="AN23" s="2"/>
      <c r="AO23" s="2"/>
      <c r="AP23" s="2"/>
      <c r="AQ23" s="2"/>
    </row>
    <row r="24" spans="2:43" x14ac:dyDescent="0.25">
      <c r="B24" s="21"/>
      <c r="C24" s="22"/>
      <c r="D24" s="22"/>
      <c r="E24" s="23"/>
      <c r="F24" s="18"/>
      <c r="G24" s="17"/>
      <c r="H24" s="12"/>
      <c r="I24" s="12"/>
      <c r="J24" s="19"/>
      <c r="K24" s="11"/>
      <c r="L24" s="70"/>
      <c r="M24" s="20"/>
      <c r="N24" s="20"/>
      <c r="O24" s="20"/>
      <c r="P24" s="71"/>
      <c r="Q24" s="71"/>
      <c r="R24" s="69"/>
      <c r="S24" s="15"/>
      <c r="T24" s="72"/>
      <c r="V24" s="10"/>
      <c r="W24" s="10"/>
      <c r="X24" s="10"/>
      <c r="Z24" s="2"/>
      <c r="AA24" s="2"/>
      <c r="AB24" s="2"/>
      <c r="AC24" s="2"/>
      <c r="AD24" s="2"/>
      <c r="AE24" s="2"/>
      <c r="AF24" s="2"/>
      <c r="AG24" s="2"/>
      <c r="AH24" s="2"/>
      <c r="AI24" s="2"/>
      <c r="AJ24" s="2"/>
      <c r="AK24" s="2"/>
      <c r="AL24" s="2"/>
      <c r="AM24" s="2"/>
      <c r="AN24" s="2"/>
      <c r="AO24" s="2"/>
      <c r="AP24" s="2"/>
      <c r="AQ24" s="2"/>
    </row>
    <row r="25" spans="2:43" x14ac:dyDescent="0.25">
      <c r="B25" s="21"/>
      <c r="C25" s="22"/>
      <c r="D25" s="22"/>
      <c r="E25" s="17"/>
      <c r="F25" s="18"/>
      <c r="G25" s="17"/>
      <c r="H25" s="12"/>
      <c r="I25" s="12"/>
      <c r="J25" s="19"/>
      <c r="K25" s="11"/>
      <c r="L25" s="70"/>
      <c r="M25" s="20"/>
      <c r="N25" s="20"/>
      <c r="O25" s="20"/>
      <c r="P25" s="71"/>
      <c r="Q25" s="71"/>
      <c r="R25" s="69"/>
      <c r="S25" s="15"/>
      <c r="T25" s="78"/>
      <c r="V25" s="10"/>
      <c r="W25" s="10"/>
      <c r="X25" s="10"/>
      <c r="Z25" s="2"/>
      <c r="AA25" s="2"/>
      <c r="AB25" s="2"/>
      <c r="AC25" s="2"/>
      <c r="AD25" s="2"/>
      <c r="AE25" s="2"/>
      <c r="AF25" s="2"/>
      <c r="AG25" s="2"/>
      <c r="AH25" s="2"/>
      <c r="AI25" s="2"/>
      <c r="AJ25" s="2"/>
      <c r="AK25" s="2"/>
      <c r="AL25" s="2"/>
      <c r="AM25" s="2"/>
      <c r="AN25" s="2"/>
      <c r="AO25" s="2"/>
      <c r="AP25" s="2"/>
      <c r="AQ25" s="2"/>
    </row>
    <row r="26" spans="2:43" x14ac:dyDescent="0.25">
      <c r="B26" s="21"/>
      <c r="C26" s="22"/>
      <c r="D26" s="22"/>
      <c r="E26" s="17"/>
      <c r="F26" s="18"/>
      <c r="G26" s="17"/>
      <c r="H26" s="12"/>
      <c r="I26" s="12"/>
      <c r="J26" s="19"/>
      <c r="K26" s="11"/>
      <c r="L26" s="70"/>
      <c r="M26" s="20"/>
      <c r="N26" s="20"/>
      <c r="O26" s="20"/>
      <c r="P26" s="71"/>
      <c r="Q26" s="71"/>
      <c r="R26" s="69"/>
      <c r="S26" s="15"/>
      <c r="T26" s="78"/>
      <c r="V26" s="10"/>
      <c r="W26" s="10"/>
      <c r="X26" s="10"/>
      <c r="Z26" s="2"/>
      <c r="AA26" s="2"/>
      <c r="AB26" s="2"/>
      <c r="AC26" s="2"/>
      <c r="AD26" s="2"/>
      <c r="AE26" s="2"/>
      <c r="AF26" s="2"/>
      <c r="AG26" s="2"/>
      <c r="AH26" s="2"/>
      <c r="AI26" s="2"/>
      <c r="AJ26" s="2"/>
      <c r="AK26" s="2"/>
      <c r="AL26" s="2"/>
      <c r="AM26" s="2"/>
      <c r="AN26" s="2"/>
      <c r="AO26" s="2"/>
      <c r="AP26" s="2"/>
      <c r="AQ26" s="2"/>
    </row>
    <row r="27" spans="2:43" x14ac:dyDescent="0.25">
      <c r="B27" s="21"/>
      <c r="C27" s="22"/>
      <c r="D27" s="22"/>
      <c r="E27" s="17"/>
      <c r="F27" s="18"/>
      <c r="G27" s="17"/>
      <c r="H27" s="12"/>
      <c r="I27" s="12"/>
      <c r="J27" s="19"/>
      <c r="K27" s="11"/>
      <c r="L27" s="70"/>
      <c r="M27" s="20"/>
      <c r="N27" s="20"/>
      <c r="O27" s="20"/>
      <c r="P27" s="71"/>
      <c r="Q27" s="71"/>
      <c r="R27" s="69"/>
      <c r="S27" s="15"/>
      <c r="T27" s="78"/>
      <c r="V27" s="10"/>
      <c r="W27" s="10"/>
      <c r="X27" s="10"/>
      <c r="Z27" s="2"/>
      <c r="AA27" s="2"/>
      <c r="AB27" s="2"/>
      <c r="AC27" s="2"/>
      <c r="AD27" s="2"/>
      <c r="AE27" s="2"/>
      <c r="AF27" s="2"/>
      <c r="AG27" s="2"/>
      <c r="AH27" s="2"/>
      <c r="AI27" s="2"/>
      <c r="AJ27" s="2"/>
      <c r="AK27" s="2"/>
      <c r="AL27" s="2"/>
      <c r="AM27" s="2"/>
      <c r="AN27" s="2"/>
      <c r="AO27" s="2"/>
      <c r="AP27" s="2"/>
      <c r="AQ27" s="2"/>
    </row>
    <row r="28" spans="2:43" x14ac:dyDescent="0.25">
      <c r="B28" s="21"/>
      <c r="C28" s="21"/>
      <c r="D28" s="21"/>
      <c r="E28" s="21"/>
      <c r="F28" s="21"/>
      <c r="G28" s="21"/>
      <c r="H28" s="21"/>
      <c r="I28" s="21"/>
      <c r="J28" s="21"/>
      <c r="K28" s="21"/>
      <c r="L28" s="21"/>
      <c r="M28" s="21"/>
      <c r="N28" s="21"/>
      <c r="O28" s="21"/>
      <c r="P28" s="21"/>
      <c r="Q28" s="21"/>
      <c r="R28" s="21"/>
      <c r="S28" s="21"/>
      <c r="T28" s="21"/>
      <c r="V28" s="10"/>
      <c r="W28" s="10"/>
      <c r="X28" s="10"/>
      <c r="Z28" s="2"/>
      <c r="AA28" s="2"/>
      <c r="AB28" s="2"/>
      <c r="AC28" s="2"/>
      <c r="AD28" s="2"/>
      <c r="AE28" s="2"/>
      <c r="AF28" s="2"/>
      <c r="AG28" s="2"/>
      <c r="AH28" s="2"/>
      <c r="AI28" s="2"/>
      <c r="AJ28" s="2"/>
      <c r="AK28" s="2"/>
      <c r="AL28" s="2"/>
      <c r="AM28" s="2"/>
      <c r="AN28" s="2"/>
      <c r="AO28" s="2"/>
      <c r="AP28" s="2"/>
      <c r="AQ28" s="2"/>
    </row>
    <row r="29" spans="2:43" x14ac:dyDescent="0.25">
      <c r="B29" s="21"/>
      <c r="C29" s="22"/>
      <c r="D29" s="22"/>
      <c r="E29" s="23"/>
      <c r="F29" s="18"/>
      <c r="G29" s="17"/>
      <c r="H29" s="74"/>
      <c r="I29" s="74"/>
      <c r="J29" s="19"/>
      <c r="K29" s="75"/>
      <c r="L29" s="70"/>
      <c r="M29" s="20"/>
      <c r="N29" s="20"/>
      <c r="O29" s="20"/>
      <c r="P29" s="76"/>
      <c r="Q29" s="76"/>
      <c r="R29" s="69"/>
      <c r="S29" s="15"/>
      <c r="T29" s="79"/>
      <c r="V29" s="10"/>
      <c r="W29" s="10"/>
      <c r="X29" s="10"/>
      <c r="Z29" s="2"/>
      <c r="AA29" s="2"/>
      <c r="AB29" s="2"/>
      <c r="AC29" s="2"/>
      <c r="AD29" s="2"/>
      <c r="AE29" s="2"/>
      <c r="AF29" s="2"/>
      <c r="AG29" s="2"/>
      <c r="AH29" s="2"/>
      <c r="AI29" s="2"/>
      <c r="AJ29" s="2"/>
      <c r="AK29" s="2"/>
      <c r="AL29" s="2"/>
      <c r="AM29" s="2"/>
      <c r="AN29" s="2"/>
      <c r="AO29" s="2"/>
      <c r="AP29" s="2"/>
      <c r="AQ29" s="2"/>
    </row>
    <row r="30" spans="2:43" x14ac:dyDescent="0.25">
      <c r="B30" s="21"/>
      <c r="C30" s="22"/>
      <c r="D30" s="22"/>
      <c r="E30" s="23"/>
      <c r="F30" s="18"/>
      <c r="G30" s="17"/>
      <c r="H30" s="74"/>
      <c r="I30" s="74"/>
      <c r="J30" s="77"/>
      <c r="K30" s="75"/>
      <c r="L30" s="70"/>
      <c r="M30" s="20"/>
      <c r="N30" s="20"/>
      <c r="O30" s="20"/>
      <c r="P30" s="76"/>
      <c r="Q30" s="76"/>
      <c r="R30" s="69"/>
      <c r="S30" s="15"/>
      <c r="T30" s="79"/>
      <c r="V30" s="10"/>
      <c r="W30" s="10"/>
      <c r="X30" s="10"/>
      <c r="Z30" s="2"/>
      <c r="AA30" s="2"/>
      <c r="AB30" s="2"/>
      <c r="AC30" s="2"/>
      <c r="AD30" s="2"/>
      <c r="AE30" s="2"/>
      <c r="AF30" s="2"/>
      <c r="AG30" s="2"/>
      <c r="AH30" s="2"/>
      <c r="AI30" s="2"/>
      <c r="AJ30" s="2"/>
      <c r="AK30" s="2"/>
      <c r="AL30" s="2"/>
      <c r="AM30" s="2"/>
      <c r="AN30" s="2"/>
      <c r="AO30" s="2"/>
      <c r="AP30" s="2"/>
      <c r="AQ30" s="2"/>
    </row>
    <row r="31" spans="2:43" x14ac:dyDescent="0.25">
      <c r="B31" s="1"/>
      <c r="C31" s="1"/>
      <c r="D31" s="1"/>
      <c r="E31" s="1"/>
      <c r="F31" s="1"/>
      <c r="G31" s="1"/>
      <c r="H31" s="1"/>
      <c r="I31" s="1"/>
      <c r="J31" s="1"/>
      <c r="K31" s="1"/>
      <c r="L31" s="1"/>
      <c r="M31" s="1"/>
      <c r="N31" s="1"/>
      <c r="O31" s="1"/>
      <c r="P31" s="1"/>
      <c r="Q31" s="1"/>
      <c r="R31" s="1"/>
      <c r="S31" s="1"/>
      <c r="T31" s="1"/>
      <c r="U31" s="2"/>
      <c r="V31" s="2"/>
      <c r="W31" s="2"/>
      <c r="X31" s="2"/>
      <c r="Y31" s="2"/>
      <c r="Z31" s="2"/>
      <c r="AA31" s="2"/>
      <c r="AB31" s="2"/>
      <c r="AC31" s="2"/>
      <c r="AD31" s="2"/>
      <c r="AE31" s="2"/>
      <c r="AF31" s="2"/>
      <c r="AG31" s="2"/>
      <c r="AH31" s="2"/>
      <c r="AI31" s="2"/>
      <c r="AJ31" s="2"/>
      <c r="AK31" s="2"/>
      <c r="AL31" s="2"/>
      <c r="AM31" s="2"/>
      <c r="AN31" s="2"/>
      <c r="AO31" s="2"/>
      <c r="AP31" s="2"/>
      <c r="AQ31" s="2"/>
    </row>
    <row r="32" spans="2:43" x14ac:dyDescent="0.25">
      <c r="B32" s="1"/>
      <c r="C32" s="1"/>
      <c r="D32" s="1"/>
      <c r="E32" s="1"/>
      <c r="F32" s="1"/>
      <c r="G32" s="1"/>
      <c r="H32" s="1"/>
      <c r="I32" s="1"/>
      <c r="J32" s="1"/>
      <c r="K32" s="1"/>
      <c r="L32" s="1"/>
      <c r="M32" s="1"/>
      <c r="N32" s="1"/>
      <c r="O32" s="1"/>
      <c r="P32" s="1"/>
      <c r="Q32" s="1"/>
      <c r="R32" s="1"/>
      <c r="S32" s="1"/>
      <c r="T32" s="1"/>
      <c r="U32" s="2"/>
      <c r="V32" s="2"/>
      <c r="W32" s="2"/>
      <c r="X32" s="2"/>
      <c r="Y32" s="2"/>
      <c r="Z32" s="2"/>
      <c r="AA32" s="2"/>
      <c r="AB32" s="2"/>
      <c r="AC32" s="2"/>
      <c r="AD32" s="2"/>
      <c r="AE32" s="2"/>
      <c r="AF32" s="2"/>
      <c r="AG32" s="2"/>
      <c r="AH32" s="2"/>
      <c r="AI32" s="2"/>
      <c r="AJ32" s="2"/>
      <c r="AK32" s="2"/>
      <c r="AL32" s="2"/>
      <c r="AM32" s="2"/>
      <c r="AN32" s="2"/>
      <c r="AO32" s="2"/>
      <c r="AP32" s="2"/>
      <c r="AQ32" s="2"/>
    </row>
    <row r="33" spans="2:43" ht="21" customHeight="1" x14ac:dyDescent="0.25">
      <c r="B33" s="1"/>
      <c r="C33" s="1"/>
      <c r="D33" s="1"/>
      <c r="E33" s="1"/>
      <c r="F33" s="1"/>
      <c r="G33" s="1"/>
      <c r="H33" s="1"/>
      <c r="I33" s="1"/>
      <c r="J33" s="1"/>
      <c r="K33" s="1"/>
      <c r="L33" s="1"/>
      <c r="M33" s="1"/>
      <c r="N33" s="1"/>
      <c r="O33" s="1"/>
      <c r="P33" s="1"/>
      <c r="Q33" s="1"/>
      <c r="R33" s="1"/>
      <c r="S33" s="1"/>
      <c r="T33" s="1"/>
      <c r="U33" s="2"/>
      <c r="V33" s="2"/>
      <c r="W33" s="2"/>
      <c r="X33" s="2"/>
      <c r="Y33" s="2"/>
      <c r="Z33" s="2"/>
      <c r="AA33" s="2"/>
      <c r="AB33" s="2"/>
      <c r="AC33" s="2"/>
      <c r="AD33" s="2"/>
      <c r="AE33" s="2"/>
      <c r="AF33" s="2"/>
      <c r="AG33" s="2"/>
      <c r="AH33" s="2"/>
      <c r="AI33" s="2"/>
      <c r="AJ33" s="2"/>
      <c r="AK33" s="2"/>
      <c r="AL33" s="2"/>
      <c r="AM33" s="2"/>
      <c r="AN33" s="2"/>
      <c r="AO33" s="2"/>
      <c r="AP33" s="2"/>
      <c r="AQ33" s="2"/>
    </row>
    <row r="34" spans="2:43" ht="15" customHeight="1" x14ac:dyDescent="0.25">
      <c r="B34" s="1"/>
      <c r="C34" s="785" t="s">
        <v>124</v>
      </c>
      <c r="D34" s="786"/>
      <c r="E34" s="80"/>
      <c r="F34" s="80"/>
      <c r="G34" s="80"/>
      <c r="H34" s="787" t="s">
        <v>125</v>
      </c>
      <c r="I34" s="787"/>
      <c r="J34" s="787"/>
      <c r="K34" s="1"/>
      <c r="L34" s="1"/>
      <c r="M34" s="1"/>
      <c r="N34" s="1"/>
      <c r="O34" s="1"/>
      <c r="P34" s="1"/>
      <c r="Q34" s="1"/>
      <c r="R34" s="1"/>
      <c r="S34" s="1"/>
      <c r="T34" s="1"/>
      <c r="U34" s="2"/>
      <c r="V34" s="2"/>
      <c r="W34" s="2"/>
      <c r="X34" s="2"/>
      <c r="Y34" s="2"/>
      <c r="Z34" s="2"/>
      <c r="AA34" s="2"/>
      <c r="AB34" s="2"/>
      <c r="AC34" s="2"/>
      <c r="AD34" s="2"/>
      <c r="AE34" s="2"/>
      <c r="AF34" s="2"/>
      <c r="AG34" s="2"/>
      <c r="AH34" s="2"/>
      <c r="AI34" s="2"/>
      <c r="AJ34" s="2"/>
      <c r="AK34" s="2"/>
      <c r="AL34" s="2"/>
      <c r="AM34" s="2"/>
      <c r="AN34" s="2"/>
      <c r="AO34" s="2"/>
      <c r="AP34" s="2"/>
      <c r="AQ34" s="2"/>
    </row>
    <row r="35" spans="2:43" ht="29.25" customHeight="1" x14ac:dyDescent="0.25">
      <c r="B35" s="1"/>
      <c r="C35" s="788" t="s">
        <v>126</v>
      </c>
      <c r="D35" s="789"/>
      <c r="E35" s="8"/>
      <c r="F35" s="1"/>
      <c r="G35" s="1"/>
      <c r="H35" s="790" t="s">
        <v>127</v>
      </c>
      <c r="I35" s="790"/>
      <c r="J35" s="790"/>
      <c r="K35" s="1"/>
      <c r="L35" s="1"/>
      <c r="M35" s="1"/>
      <c r="N35" s="1"/>
      <c r="O35" s="1"/>
      <c r="P35" s="1"/>
      <c r="Q35" s="1"/>
      <c r="R35" s="1"/>
      <c r="S35" s="1"/>
      <c r="T35" s="1"/>
      <c r="U35" s="2"/>
      <c r="V35" s="2"/>
      <c r="W35" s="2"/>
      <c r="X35" s="2"/>
      <c r="Y35" s="2"/>
      <c r="Z35" s="2"/>
      <c r="AA35" s="2"/>
      <c r="AB35" s="2"/>
      <c r="AC35" s="2"/>
      <c r="AD35" s="2"/>
      <c r="AE35" s="2"/>
      <c r="AF35" s="2"/>
      <c r="AG35" s="2"/>
      <c r="AH35" s="2"/>
      <c r="AI35" s="2"/>
      <c r="AJ35" s="2"/>
      <c r="AK35" s="2"/>
      <c r="AL35" s="2"/>
      <c r="AM35" s="2"/>
      <c r="AN35" s="2"/>
      <c r="AO35" s="2"/>
      <c r="AP35" s="2"/>
      <c r="AQ35" s="2"/>
    </row>
    <row r="36" spans="2:43" ht="36.75" customHeight="1" x14ac:dyDescent="0.25">
      <c r="B36" s="1"/>
      <c r="C36" s="791" t="s">
        <v>128</v>
      </c>
      <c r="D36" s="792"/>
      <c r="E36" s="8"/>
      <c r="F36" s="1"/>
      <c r="G36" s="1"/>
      <c r="H36" s="793" t="s">
        <v>129</v>
      </c>
      <c r="I36" s="793"/>
      <c r="J36" s="793"/>
      <c r="K36" s="1"/>
      <c r="L36" s="1"/>
      <c r="M36" s="1"/>
      <c r="N36" s="1"/>
      <c r="O36" s="1"/>
      <c r="P36" s="1"/>
      <c r="Q36" s="1"/>
      <c r="R36" s="1"/>
      <c r="S36" s="1"/>
      <c r="T36" s="1"/>
      <c r="U36" s="2"/>
      <c r="V36" s="2"/>
      <c r="W36" s="2"/>
      <c r="X36" s="2"/>
      <c r="Y36" s="2"/>
      <c r="Z36" s="2"/>
      <c r="AA36" s="2"/>
      <c r="AB36" s="2"/>
      <c r="AC36" s="2"/>
      <c r="AD36" s="2"/>
      <c r="AE36" s="2"/>
      <c r="AF36" s="2"/>
      <c r="AG36" s="2"/>
      <c r="AH36" s="2"/>
      <c r="AI36" s="2"/>
      <c r="AJ36" s="2"/>
      <c r="AK36" s="2"/>
      <c r="AL36" s="2"/>
      <c r="AM36" s="2"/>
      <c r="AN36" s="2"/>
      <c r="AO36" s="2"/>
      <c r="AP36" s="2"/>
      <c r="AQ36" s="2"/>
    </row>
    <row r="37" spans="2:43" ht="33.75" customHeight="1" x14ac:dyDescent="0.25">
      <c r="B37" s="1"/>
      <c r="C37" s="782" t="s">
        <v>130</v>
      </c>
      <c r="D37" s="782"/>
      <c r="E37" s="8"/>
      <c r="F37" s="1"/>
      <c r="G37" s="1"/>
      <c r="H37" s="783" t="s">
        <v>131</v>
      </c>
      <c r="I37" s="783"/>
      <c r="J37" s="783"/>
      <c r="K37" s="1"/>
      <c r="L37" s="1"/>
      <c r="M37" s="1"/>
      <c r="N37" s="1"/>
      <c r="O37" s="1"/>
      <c r="P37" s="1"/>
      <c r="Q37" s="1"/>
      <c r="R37" s="1"/>
      <c r="S37" s="1"/>
      <c r="T37" s="1"/>
      <c r="U37" s="2"/>
      <c r="V37" s="2"/>
      <c r="W37" s="2"/>
      <c r="X37" s="2"/>
      <c r="Y37" s="2"/>
      <c r="Z37" s="2"/>
      <c r="AA37" s="2"/>
      <c r="AB37" s="2"/>
      <c r="AC37" s="2"/>
      <c r="AD37" s="2"/>
      <c r="AE37" s="2"/>
      <c r="AF37" s="2"/>
      <c r="AG37" s="2"/>
      <c r="AH37" s="2"/>
      <c r="AI37" s="2"/>
      <c r="AJ37" s="2"/>
      <c r="AK37" s="2"/>
      <c r="AL37" s="2"/>
      <c r="AM37" s="2"/>
      <c r="AN37" s="2"/>
      <c r="AO37" s="2"/>
      <c r="AP37" s="2"/>
      <c r="AQ37" s="2"/>
    </row>
    <row r="38" spans="2:43" ht="28.5" customHeight="1" x14ac:dyDescent="0.25">
      <c r="B38" s="1"/>
      <c r="C38" s="1"/>
      <c r="D38" s="1"/>
      <c r="E38" s="1"/>
      <c r="F38" s="1"/>
      <c r="G38" s="1"/>
      <c r="H38" s="1"/>
      <c r="I38" s="1"/>
      <c r="J38" s="1"/>
      <c r="K38" s="1"/>
      <c r="L38" s="1"/>
      <c r="M38" s="1"/>
      <c r="N38" s="1"/>
      <c r="O38" s="1"/>
      <c r="P38" s="1"/>
      <c r="Q38" s="1"/>
      <c r="R38" s="1"/>
      <c r="S38" s="1"/>
      <c r="T38" s="1"/>
      <c r="U38" s="2"/>
      <c r="V38" s="2"/>
      <c r="W38" s="2"/>
      <c r="X38" s="2"/>
      <c r="Y38" s="2"/>
      <c r="Z38" s="2"/>
      <c r="AA38" s="2"/>
      <c r="AB38" s="2"/>
      <c r="AC38" s="2"/>
      <c r="AD38" s="2"/>
      <c r="AE38" s="2"/>
      <c r="AF38" s="2"/>
      <c r="AG38" s="2"/>
      <c r="AH38" s="2"/>
      <c r="AI38" s="2"/>
      <c r="AJ38" s="2"/>
      <c r="AK38" s="2"/>
      <c r="AL38" s="2"/>
      <c r="AM38" s="2"/>
      <c r="AN38" s="2"/>
      <c r="AO38" s="2"/>
      <c r="AP38" s="2"/>
      <c r="AQ38" s="2"/>
    </row>
    <row r="39" spans="2:43" ht="22.5" customHeight="1" x14ac:dyDescent="0.25">
      <c r="B39" s="1"/>
      <c r="C39" s="1"/>
      <c r="D39" s="1"/>
      <c r="E39" s="1"/>
      <c r="F39" s="1"/>
      <c r="G39" s="1"/>
      <c r="H39" s="1"/>
      <c r="I39" s="1"/>
      <c r="J39" s="1"/>
      <c r="K39" s="1"/>
      <c r="L39" s="1"/>
      <c r="M39" s="1"/>
      <c r="N39" s="1"/>
      <c r="O39" s="1"/>
      <c r="P39" s="1"/>
      <c r="Q39" s="1"/>
      <c r="R39" s="1"/>
      <c r="S39" s="1"/>
      <c r="T39" s="1"/>
      <c r="U39" s="2"/>
      <c r="V39" s="2"/>
      <c r="W39" s="2"/>
      <c r="X39" s="2"/>
      <c r="Y39" s="2"/>
      <c r="Z39" s="2"/>
      <c r="AA39" s="2"/>
      <c r="AB39" s="2"/>
      <c r="AC39" s="2"/>
      <c r="AD39" s="2"/>
      <c r="AE39" s="2"/>
      <c r="AF39" s="2"/>
      <c r="AG39" s="2"/>
      <c r="AH39" s="2"/>
      <c r="AI39" s="2"/>
      <c r="AJ39" s="2"/>
      <c r="AK39" s="2"/>
      <c r="AL39" s="2"/>
      <c r="AM39" s="2"/>
      <c r="AN39" s="2"/>
      <c r="AO39" s="2"/>
      <c r="AP39" s="2"/>
      <c r="AQ39" s="2"/>
    </row>
    <row r="40" spans="2:43" x14ac:dyDescent="0.25">
      <c r="B40" s="1"/>
      <c r="C40" s="1"/>
      <c r="D40" s="1"/>
      <c r="E40" s="1"/>
      <c r="F40" s="1"/>
      <c r="G40" s="1"/>
      <c r="H40" s="1"/>
      <c r="I40" s="1"/>
      <c r="J40" s="1"/>
      <c r="K40" s="1"/>
      <c r="L40" s="1"/>
      <c r="M40" s="1"/>
      <c r="N40" s="1"/>
      <c r="O40" s="1"/>
      <c r="P40" s="1"/>
      <c r="Q40" s="1"/>
      <c r="R40" s="1"/>
      <c r="S40" s="1"/>
      <c r="T40" s="1"/>
      <c r="U40" s="2"/>
      <c r="V40" s="2"/>
      <c r="W40" s="2"/>
      <c r="X40" s="2"/>
      <c r="Y40" s="2"/>
      <c r="Z40" s="2"/>
      <c r="AA40" s="2"/>
      <c r="AB40" s="2"/>
      <c r="AC40" s="2"/>
      <c r="AD40" s="2"/>
      <c r="AE40" s="2"/>
      <c r="AF40" s="2"/>
      <c r="AG40" s="2"/>
      <c r="AH40" s="2"/>
      <c r="AI40" s="2"/>
      <c r="AJ40" s="2"/>
      <c r="AK40" s="2"/>
      <c r="AL40" s="2"/>
      <c r="AM40" s="2"/>
      <c r="AN40" s="2"/>
      <c r="AO40" s="2"/>
      <c r="AP40" s="2"/>
      <c r="AQ40" s="2"/>
    </row>
    <row r="41" spans="2:43" x14ac:dyDescent="0.25">
      <c r="B41" s="1"/>
      <c r="C41" s="1"/>
      <c r="D41" s="1"/>
      <c r="E41" s="1"/>
      <c r="F41" s="1"/>
      <c r="G41" s="1"/>
      <c r="H41" s="1"/>
      <c r="I41" s="1"/>
      <c r="J41" s="1"/>
      <c r="K41" s="1"/>
      <c r="L41" s="1"/>
      <c r="M41" s="1"/>
      <c r="N41" s="1"/>
      <c r="O41" s="1"/>
      <c r="P41" s="1"/>
      <c r="Q41" s="1"/>
      <c r="R41" s="1"/>
      <c r="S41" s="1"/>
      <c r="T41" s="1"/>
      <c r="U41" s="2"/>
      <c r="V41" s="2"/>
      <c r="W41" s="2"/>
      <c r="X41" s="2"/>
      <c r="Y41" s="2"/>
      <c r="Z41" s="2"/>
      <c r="AA41" s="2"/>
      <c r="AB41" s="2"/>
      <c r="AC41" s="2"/>
      <c r="AD41" s="2"/>
      <c r="AE41" s="2"/>
      <c r="AF41" s="2"/>
      <c r="AG41" s="2"/>
      <c r="AH41" s="2"/>
      <c r="AI41" s="2"/>
      <c r="AJ41" s="2"/>
      <c r="AK41" s="2"/>
      <c r="AL41" s="2"/>
      <c r="AM41" s="2"/>
      <c r="AN41" s="2"/>
      <c r="AO41" s="2"/>
      <c r="AP41" s="2"/>
      <c r="AQ41" s="2"/>
    </row>
  </sheetData>
  <mergeCells count="37">
    <mergeCell ref="C11:T11"/>
    <mergeCell ref="B1:P1"/>
    <mergeCell ref="B2:R2"/>
    <mergeCell ref="B3:R3"/>
    <mergeCell ref="B4:R4"/>
    <mergeCell ref="C10:T10"/>
    <mergeCell ref="B15:B16"/>
    <mergeCell ref="C15:C16"/>
    <mergeCell ref="D15:D16"/>
    <mergeCell ref="E15:E16"/>
    <mergeCell ref="F15:F16"/>
    <mergeCell ref="C12:T12"/>
    <mergeCell ref="C13:T13"/>
    <mergeCell ref="B14:J14"/>
    <mergeCell ref="K14:P14"/>
    <mergeCell ref="R14:T14"/>
    <mergeCell ref="H15:I15"/>
    <mergeCell ref="J15:J16"/>
    <mergeCell ref="K15:K16"/>
    <mergeCell ref="L15:L16"/>
    <mergeCell ref="M15:M16"/>
    <mergeCell ref="C37:D37"/>
    <mergeCell ref="H37:J37"/>
    <mergeCell ref="T15:T16"/>
    <mergeCell ref="C34:D34"/>
    <mergeCell ref="H34:J34"/>
    <mergeCell ref="C35:D35"/>
    <mergeCell ref="H35:J35"/>
    <mergeCell ref="C36:D36"/>
    <mergeCell ref="H36:J36"/>
    <mergeCell ref="N15:N16"/>
    <mergeCell ref="O15:O16"/>
    <mergeCell ref="P15:P16"/>
    <mergeCell ref="Q15:Q16"/>
    <mergeCell ref="R15:R16"/>
    <mergeCell ref="S15:S16"/>
    <mergeCell ref="G15:G16"/>
  </mergeCells>
  <conditionalFormatting sqref="K23:K25 K29:K30 K17:K19">
    <cfRule type="cellIs" dxfId="51" priority="54" operator="equal">
      <formula>$X$12</formula>
    </cfRule>
  </conditionalFormatting>
  <conditionalFormatting sqref="K21:K22">
    <cfRule type="cellIs" dxfId="50" priority="36" operator="equal">
      <formula>$X$12</formula>
    </cfRule>
  </conditionalFormatting>
  <conditionalFormatting sqref="S17:S19">
    <cfRule type="cellIs" dxfId="49" priority="23" operator="equal">
      <formula>"En Tiempo"</formula>
    </cfRule>
    <cfRule type="cellIs" dxfId="48" priority="24" operator="equal">
      <formula>"Pendiente"</formula>
    </cfRule>
    <cfRule type="cellIs" dxfId="47" priority="25" operator="equal">
      <formula>"En Proceso"</formula>
    </cfRule>
    <cfRule type="cellIs" dxfId="46" priority="26" operator="equal">
      <formula>"Ejecutada"</formula>
    </cfRule>
  </conditionalFormatting>
  <conditionalFormatting sqref="S21:S27">
    <cfRule type="cellIs" dxfId="45" priority="19" operator="equal">
      <formula>"En Tiempo"</formula>
    </cfRule>
    <cfRule type="cellIs" dxfId="44" priority="20" operator="equal">
      <formula>"Pendiente"</formula>
    </cfRule>
    <cfRule type="cellIs" dxfId="43" priority="21" operator="equal">
      <formula>"En Proceso"</formula>
    </cfRule>
    <cfRule type="cellIs" dxfId="42" priority="22" operator="equal">
      <formula>"Ejecutada"</formula>
    </cfRule>
  </conditionalFormatting>
  <conditionalFormatting sqref="S29:S30">
    <cfRule type="cellIs" dxfId="41" priority="15" operator="equal">
      <formula>"En Tiempo"</formula>
    </cfRule>
    <cfRule type="cellIs" dxfId="40" priority="16" operator="equal">
      <formula>"Pendiente"</formula>
    </cfRule>
    <cfRule type="cellIs" dxfId="39" priority="17" operator="equal">
      <formula>"En Proceso"</formula>
    </cfRule>
    <cfRule type="cellIs" dxfId="38" priority="18" operator="equal">
      <formula>"Ejecutada"</formula>
    </cfRule>
  </conditionalFormatting>
  <conditionalFormatting sqref="K26:K27">
    <cfRule type="cellIs" dxfId="37" priority="4" operator="equal">
      <formula>$X$12</formula>
    </cfRule>
  </conditionalFormatting>
  <dataValidations count="3">
    <dataValidation type="list" allowBlank="1" showInputMessage="1" showErrorMessage="1" sqref="C11:T11" xr:uid="{00000000-0002-0000-0000-000000000000}">
      <formula1>Ejes_Estratégicos</formula1>
    </dataValidation>
    <dataValidation type="list" allowBlank="1" showInputMessage="1" showErrorMessage="1" sqref="K29:K30 K17:K19 K21:K27" xr:uid="{00000000-0002-0000-0000-000001000000}">
      <formula1>$X$10:$X$12</formula1>
    </dataValidation>
    <dataValidation type="list" allowBlank="1" showInputMessage="1" showErrorMessage="1" sqref="S21:S27 S17:S19 S29:S30" xr:uid="{00000000-0002-0000-0000-000002000000}">
      <formula1>$AC$10:$AC$13</formula1>
    </dataValidation>
  </dataValidations>
  <pageMargins left="0.7" right="0.7" top="0.75" bottom="0.75" header="0.3" footer="0.3"/>
  <pageSetup scale="48"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55" operator="containsText" id="{C3C74CEC-3F2E-4B8F-9888-244903011F11}">
            <xm:f>NOT(ISERROR(SEARCH($X$11,K17)))</xm:f>
            <xm:f>$X$11</xm:f>
            <x14:dxf>
              <font>
                <b/>
                <i val="0"/>
                <color theme="1"/>
              </font>
              <fill>
                <patternFill>
                  <bgColor rgb="FFFFFF00"/>
                </patternFill>
              </fill>
            </x14:dxf>
          </x14:cfRule>
          <x14:cfRule type="containsText" priority="56" operator="containsText" id="{A8388EB3-1BE3-46BA-A7FB-37BD13C940C3}">
            <xm:f>NOT(ISERROR(SEARCH($X$10,K17)))</xm:f>
            <xm:f>$X$10</xm:f>
            <x14:dxf>
              <font>
                <b/>
                <i val="0"/>
                <color theme="0"/>
              </font>
              <fill>
                <patternFill>
                  <bgColor rgb="FF00B050"/>
                </patternFill>
              </fill>
            </x14:dxf>
          </x14:cfRule>
          <xm:sqref>K23:K25 K29:K30 K17:K19</xm:sqref>
        </x14:conditionalFormatting>
        <x14:conditionalFormatting xmlns:xm="http://schemas.microsoft.com/office/excel/2006/main">
          <x14:cfRule type="containsText" priority="51" operator="containsText" id="{FCBB01B6-8F64-42FB-81FC-043C06116E07}">
            <xm:f>NOT(ISERROR(SEARCH($Z$12,P17)))</xm:f>
            <xm:f>$Z$12</xm:f>
            <x14:dxf>
              <font>
                <b/>
                <i val="0"/>
                <color theme="0"/>
              </font>
              <fill>
                <patternFill>
                  <bgColor rgb="FFFF0000"/>
                </patternFill>
              </fill>
            </x14:dxf>
          </x14:cfRule>
          <x14:cfRule type="containsText" priority="52" operator="containsText" id="{76D3ED95-7CC9-45E2-830F-FBE7AFEBC4C2}">
            <xm:f>NOT(ISERROR(SEARCH($Z$11,P17)))</xm:f>
            <xm:f>$Z$11</xm:f>
            <x14:dxf>
              <font>
                <b/>
                <i val="0"/>
                <color theme="1"/>
              </font>
              <fill>
                <patternFill>
                  <bgColor rgb="FFFFFF00"/>
                </patternFill>
              </fill>
            </x14:dxf>
          </x14:cfRule>
          <x14:cfRule type="containsText" priority="53" operator="containsText" id="{51CA64A7-99BE-4AD3-AAA2-FE70B8FFA586}">
            <xm:f>NOT(ISERROR(SEARCH($Z$10,P17)))</xm:f>
            <xm:f>$Z$10</xm:f>
            <x14:dxf>
              <font>
                <b/>
                <i val="0"/>
                <color theme="0"/>
              </font>
              <fill>
                <patternFill>
                  <bgColor rgb="FF00B050"/>
                </patternFill>
              </fill>
            </x14:dxf>
          </x14:cfRule>
          <xm:sqref>P17:Q17 P23:Q25 P29:Q30</xm:sqref>
        </x14:conditionalFormatting>
        <x14:conditionalFormatting xmlns:xm="http://schemas.microsoft.com/office/excel/2006/main">
          <x14:cfRule type="containsText" priority="45" operator="containsText" id="{8BD9588C-BF5A-4C7D-93F6-0463CF4FC27D}">
            <xm:f>NOT(ISERROR(SEARCH($Z$12,P19)))</xm:f>
            <xm:f>$Z$12</xm:f>
            <x14:dxf>
              <font>
                <b/>
                <i val="0"/>
                <color theme="0"/>
              </font>
              <fill>
                <patternFill>
                  <bgColor rgb="FFFF0000"/>
                </patternFill>
              </fill>
            </x14:dxf>
          </x14:cfRule>
          <x14:cfRule type="containsText" priority="46" operator="containsText" id="{7E5E9158-6862-4660-95B3-D2FCA9D8F9F9}">
            <xm:f>NOT(ISERROR(SEARCH($Z$11,P19)))</xm:f>
            <xm:f>$Z$11</xm:f>
            <x14:dxf>
              <font>
                <b/>
                <i val="0"/>
                <color theme="1"/>
              </font>
              <fill>
                <patternFill>
                  <bgColor rgb="FFFFFF00"/>
                </patternFill>
              </fill>
            </x14:dxf>
          </x14:cfRule>
          <x14:cfRule type="containsText" priority="47" operator="containsText" id="{B1CCC436-535A-4CD0-ADF3-610A8FE5B094}">
            <xm:f>NOT(ISERROR(SEARCH($Z$10,P19)))</xm:f>
            <xm:f>$Z$10</xm:f>
            <x14:dxf>
              <font>
                <b/>
                <i val="0"/>
                <color theme="0"/>
              </font>
              <fill>
                <patternFill>
                  <bgColor rgb="FF00B050"/>
                </patternFill>
              </fill>
            </x14:dxf>
          </x14:cfRule>
          <xm:sqref>P19:Q19</xm:sqref>
        </x14:conditionalFormatting>
        <x14:conditionalFormatting xmlns:xm="http://schemas.microsoft.com/office/excel/2006/main">
          <x14:cfRule type="containsText" priority="37" operator="containsText" id="{DCB2221E-99EB-4140-9C72-9E8503F70F37}">
            <xm:f>NOT(ISERROR(SEARCH($X$11,K21)))</xm:f>
            <xm:f>$X$11</xm:f>
            <x14:dxf>
              <font>
                <b/>
                <i val="0"/>
                <color theme="1"/>
              </font>
              <fill>
                <patternFill>
                  <bgColor rgb="FFFFFF00"/>
                </patternFill>
              </fill>
            </x14:dxf>
          </x14:cfRule>
          <x14:cfRule type="containsText" priority="38" operator="containsText" id="{8134661E-103E-40BA-A99E-803DFB7332EA}">
            <xm:f>NOT(ISERROR(SEARCH($X$10,K21)))</xm:f>
            <xm:f>$X$10</xm:f>
            <x14:dxf>
              <font>
                <b/>
                <i val="0"/>
                <color theme="0"/>
              </font>
              <fill>
                <patternFill>
                  <bgColor rgb="FF00B050"/>
                </patternFill>
              </fill>
            </x14:dxf>
          </x14:cfRule>
          <xm:sqref>K21:K22</xm:sqref>
        </x14:conditionalFormatting>
        <x14:conditionalFormatting xmlns:xm="http://schemas.microsoft.com/office/excel/2006/main">
          <x14:cfRule type="containsText" priority="33" operator="containsText" id="{558240E3-7CC8-4E13-A8D4-3D46643CF906}">
            <xm:f>NOT(ISERROR(SEARCH($Z$12,P21)))</xm:f>
            <xm:f>$Z$12</xm:f>
            <x14:dxf>
              <font>
                <b/>
                <i val="0"/>
                <color theme="0"/>
              </font>
              <fill>
                <patternFill>
                  <bgColor rgb="FFFF0000"/>
                </patternFill>
              </fill>
            </x14:dxf>
          </x14:cfRule>
          <x14:cfRule type="containsText" priority="34" operator="containsText" id="{DC52BA8E-EDBB-4DBC-968B-C9009144B322}">
            <xm:f>NOT(ISERROR(SEARCH($Z$11,P21)))</xm:f>
            <xm:f>$Z$11</xm:f>
            <x14:dxf>
              <font>
                <b/>
                <i val="0"/>
                <color theme="1"/>
              </font>
              <fill>
                <patternFill>
                  <bgColor rgb="FFFFFF00"/>
                </patternFill>
              </fill>
            </x14:dxf>
          </x14:cfRule>
          <x14:cfRule type="containsText" priority="35" operator="containsText" id="{168A1F80-439C-4E18-AEF8-0686F5E21C3A}">
            <xm:f>NOT(ISERROR(SEARCH($Z$10,P21)))</xm:f>
            <xm:f>$Z$10</xm:f>
            <x14:dxf>
              <font>
                <b/>
                <i val="0"/>
                <color theme="0"/>
              </font>
              <fill>
                <patternFill>
                  <bgColor rgb="FF00B050"/>
                </patternFill>
              </fill>
            </x14:dxf>
          </x14:cfRule>
          <xm:sqref>P21:Q22</xm:sqref>
        </x14:conditionalFormatting>
        <x14:conditionalFormatting xmlns:xm="http://schemas.microsoft.com/office/excel/2006/main">
          <x14:cfRule type="containsText" priority="5" operator="containsText" id="{67D4D5AF-B263-4884-97D2-EC5E511BF5AF}">
            <xm:f>NOT(ISERROR(SEARCH($X$11,K26)))</xm:f>
            <xm:f>$X$11</xm:f>
            <x14:dxf>
              <font>
                <b/>
                <i val="0"/>
                <color theme="1"/>
              </font>
              <fill>
                <patternFill>
                  <bgColor rgb="FFFFFF00"/>
                </patternFill>
              </fill>
            </x14:dxf>
          </x14:cfRule>
          <x14:cfRule type="containsText" priority="6" operator="containsText" id="{DA0B3878-E347-4490-B7E9-D102C4C9905E}">
            <xm:f>NOT(ISERROR(SEARCH($X$10,K26)))</xm:f>
            <xm:f>$X$10</xm:f>
            <x14:dxf>
              <font>
                <b/>
                <i val="0"/>
                <color theme="0"/>
              </font>
              <fill>
                <patternFill>
                  <bgColor rgb="FF00B050"/>
                </patternFill>
              </fill>
            </x14:dxf>
          </x14:cfRule>
          <xm:sqref>K26:K27</xm:sqref>
        </x14:conditionalFormatting>
        <x14:conditionalFormatting xmlns:xm="http://schemas.microsoft.com/office/excel/2006/main">
          <x14:cfRule type="containsText" priority="1" operator="containsText" id="{D34CE9F4-F197-4373-A4A1-17949816EB30}">
            <xm:f>NOT(ISERROR(SEARCH($Z$12,P26)))</xm:f>
            <xm:f>$Z$12</xm:f>
            <x14:dxf>
              <font>
                <b/>
                <i val="0"/>
                <color theme="0"/>
              </font>
              <fill>
                <patternFill>
                  <bgColor rgb="FFFF0000"/>
                </patternFill>
              </fill>
            </x14:dxf>
          </x14:cfRule>
          <x14:cfRule type="containsText" priority="2" operator="containsText" id="{32A33BF0-B75A-47FC-A773-5C26C0660916}">
            <xm:f>NOT(ISERROR(SEARCH($Z$11,P26)))</xm:f>
            <xm:f>$Z$11</xm:f>
            <x14:dxf>
              <font>
                <b/>
                <i val="0"/>
                <color theme="1"/>
              </font>
              <fill>
                <patternFill>
                  <bgColor rgb="FFFFFF00"/>
                </patternFill>
              </fill>
            </x14:dxf>
          </x14:cfRule>
          <x14:cfRule type="containsText" priority="3" operator="containsText" id="{10FD9FE5-CB0C-42F7-A6F2-DAAAEBFE63DA}">
            <xm:f>NOT(ISERROR(SEARCH($Z$10,P26)))</xm:f>
            <xm:f>$Z$10</xm:f>
            <x14:dxf>
              <font>
                <b/>
                <i val="0"/>
                <color theme="0"/>
              </font>
              <fill>
                <patternFill>
                  <bgColor rgb="FF00B050"/>
                </patternFill>
              </fill>
            </x14:dxf>
          </x14:cfRule>
          <xm:sqref>P26:Q27</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'Datos listados'!$F$2:$F$16</xm:f>
          </x14:formula1>
          <xm:sqref>C13:T13</xm:sqref>
        </x14:dataValidation>
        <x14:dataValidation type="list" allowBlank="1" showInputMessage="1" showErrorMessage="1" xr:uid="{00000000-0002-0000-0000-000004000000}">
          <x14:formula1>
            <xm:f>'Datos listados'!$E$2:$E$9</xm:f>
          </x14:formula1>
          <xm:sqref>C12:T12</xm:sqref>
        </x14:dataValidation>
        <x14:dataValidation type="list" allowBlank="1" showInputMessage="1" showErrorMessage="1" xr:uid="{00000000-0002-0000-0000-000005000000}">
          <x14:formula1>
            <xm:f>'Datos listados'!$C$2:$C$12</xm:f>
          </x14:formula1>
          <xm:sqref>C10:T10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336"/>
  <sheetViews>
    <sheetView showGridLines="0" tabSelected="1" view="pageBreakPreview" topLeftCell="A285" zoomScale="30" zoomScaleNormal="70" zoomScaleSheetLayoutView="30" workbookViewId="0">
      <selection activeCell="N334" sqref="N334"/>
    </sheetView>
  </sheetViews>
  <sheetFormatPr baseColWidth="10" defaultColWidth="11.42578125" defaultRowHeight="15" x14ac:dyDescent="0.2"/>
  <cols>
    <col min="1" max="1" width="7.7109375" style="112" customWidth="1"/>
    <col min="2" max="2" width="29.140625" style="113" customWidth="1"/>
    <col min="3" max="3" width="40" style="113" customWidth="1"/>
    <col min="4" max="4" width="29.85546875" style="113" customWidth="1"/>
    <col min="5" max="5" width="30" style="113" customWidth="1"/>
    <col min="6" max="6" width="40.140625" style="113" customWidth="1"/>
    <col min="7" max="7" width="11.140625" style="113" customWidth="1"/>
    <col min="8" max="8" width="18.5703125" style="113" customWidth="1"/>
    <col min="9" max="9" width="17.85546875" style="113" customWidth="1"/>
    <col min="10" max="10" width="19.28515625" style="113" customWidth="1"/>
    <col min="11" max="11" width="21.140625" style="113" customWidth="1"/>
    <col min="12" max="12" width="16.42578125" style="113" customWidth="1"/>
    <col min="13" max="13" width="28.5703125" style="113" customWidth="1"/>
    <col min="14" max="14" width="43" style="113" customWidth="1"/>
    <col min="15" max="15" width="14.28515625" style="113" hidden="1" customWidth="1"/>
    <col min="16" max="16" width="0.140625" style="113" customWidth="1"/>
    <col min="17" max="17" width="2" style="112" customWidth="1"/>
    <col min="18" max="18" width="111.140625" style="112" customWidth="1"/>
    <col min="19" max="19" width="9.140625" style="112" hidden="1" customWidth="1"/>
    <col min="20" max="20" width="10.28515625" style="112" hidden="1" customWidth="1"/>
    <col min="21" max="21" width="8.85546875" style="112" hidden="1" customWidth="1"/>
    <col min="22" max="22" width="18" style="112" hidden="1" customWidth="1"/>
    <col min="23" max="23" width="5.85546875" style="112" hidden="1" customWidth="1"/>
    <col min="24" max="24" width="23.42578125" style="112" hidden="1" customWidth="1"/>
    <col min="25" max="25" width="11.42578125" style="112" hidden="1" customWidth="1"/>
    <col min="26" max="39" width="11.42578125" style="112"/>
    <col min="40" max="16384" width="11.42578125" style="113"/>
  </cols>
  <sheetData>
    <row r="1" spans="1:39" s="112" customFormat="1" ht="90" customHeight="1" thickBot="1" x14ac:dyDescent="0.25">
      <c r="B1" s="806"/>
      <c r="C1" s="807"/>
      <c r="D1" s="807"/>
      <c r="E1" s="807"/>
      <c r="F1" s="807"/>
      <c r="G1" s="807"/>
      <c r="H1" s="807"/>
      <c r="I1" s="807"/>
      <c r="J1" s="807"/>
      <c r="K1" s="807"/>
      <c r="L1" s="807"/>
      <c r="M1" s="807"/>
      <c r="N1" s="324"/>
      <c r="O1" s="125"/>
      <c r="P1" s="125"/>
    </row>
    <row r="2" spans="1:39" s="112" customFormat="1" ht="11.25" customHeight="1" x14ac:dyDescent="0.2"/>
    <row r="3" spans="1:39" s="112" customFormat="1" ht="1.5" customHeight="1" thickBot="1" x14ac:dyDescent="0.25">
      <c r="M3" s="99" t="s">
        <v>144</v>
      </c>
      <c r="N3" s="808" t="s">
        <v>150</v>
      </c>
      <c r="O3" s="808"/>
      <c r="P3" s="808"/>
    </row>
    <row r="4" spans="1:39" ht="15.75" hidden="1" thickBot="1" x14ac:dyDescent="0.25">
      <c r="B4" s="112"/>
      <c r="C4" s="112"/>
      <c r="D4" s="112"/>
      <c r="E4" s="112"/>
      <c r="F4" s="112"/>
      <c r="G4" s="112"/>
      <c r="H4" s="112"/>
      <c r="I4" s="112"/>
      <c r="J4" s="112"/>
      <c r="K4" s="112"/>
      <c r="L4" s="112"/>
      <c r="M4" s="99" t="s">
        <v>117</v>
      </c>
      <c r="N4" s="808" t="s">
        <v>146</v>
      </c>
      <c r="O4" s="808"/>
      <c r="P4" s="808"/>
      <c r="Z4" s="113"/>
      <c r="AA4" s="113"/>
      <c r="AB4" s="113"/>
      <c r="AC4" s="113"/>
      <c r="AD4" s="113"/>
      <c r="AE4" s="113"/>
      <c r="AF4" s="113"/>
      <c r="AG4" s="113"/>
      <c r="AH4" s="113"/>
      <c r="AI4" s="113"/>
      <c r="AJ4" s="113"/>
      <c r="AK4" s="113"/>
      <c r="AL4" s="113"/>
      <c r="AM4" s="113"/>
    </row>
    <row r="5" spans="1:39" ht="15.75" hidden="1" thickBot="1" x14ac:dyDescent="0.25">
      <c r="B5" s="112"/>
      <c r="C5" s="112"/>
      <c r="D5" s="112"/>
      <c r="E5" s="112"/>
      <c r="F5" s="112"/>
      <c r="G5" s="112"/>
      <c r="H5" s="112"/>
      <c r="I5" s="112"/>
      <c r="J5" s="112"/>
      <c r="K5" s="112"/>
      <c r="L5" s="112"/>
      <c r="M5" s="366" t="s">
        <v>118</v>
      </c>
      <c r="N5" s="112"/>
      <c r="O5" s="367"/>
      <c r="P5" s="68"/>
      <c r="Z5" s="113"/>
      <c r="AA5" s="113"/>
      <c r="AB5" s="113"/>
      <c r="AC5" s="113"/>
      <c r="AD5" s="113"/>
      <c r="AE5" s="113"/>
      <c r="AF5" s="113"/>
      <c r="AG5" s="113"/>
      <c r="AH5" s="113"/>
      <c r="AI5" s="113"/>
      <c r="AJ5" s="113"/>
      <c r="AK5" s="113"/>
      <c r="AL5" s="113"/>
      <c r="AM5" s="113"/>
    </row>
    <row r="6" spans="1:39" ht="39" customHeight="1" x14ac:dyDescent="0.2">
      <c r="B6" s="368" t="s">
        <v>6</v>
      </c>
      <c r="C6" s="809" t="s">
        <v>42</v>
      </c>
      <c r="D6" s="809"/>
      <c r="E6" s="809"/>
      <c r="F6" s="809"/>
      <c r="G6" s="809"/>
      <c r="H6" s="809"/>
      <c r="I6" s="809"/>
      <c r="J6" s="809"/>
      <c r="K6" s="809"/>
      <c r="L6" s="809"/>
      <c r="M6" s="809"/>
      <c r="N6" s="809"/>
      <c r="O6" s="809"/>
      <c r="P6" s="810"/>
      <c r="S6" s="114"/>
      <c r="T6" s="112" t="s">
        <v>25</v>
      </c>
      <c r="U6" s="114"/>
      <c r="V6" s="115" t="s">
        <v>12</v>
      </c>
      <c r="W6" s="114"/>
      <c r="X6" s="112" t="s">
        <v>29</v>
      </c>
      <c r="Y6" s="112" t="s">
        <v>36</v>
      </c>
      <c r="Z6" s="113"/>
      <c r="AA6" s="113"/>
      <c r="AB6" s="113"/>
      <c r="AC6" s="113"/>
      <c r="AD6" s="113"/>
      <c r="AE6" s="113"/>
      <c r="AF6" s="113"/>
      <c r="AG6" s="113"/>
      <c r="AH6" s="113"/>
      <c r="AI6" s="113"/>
      <c r="AJ6" s="113"/>
      <c r="AK6" s="113"/>
      <c r="AL6" s="113"/>
      <c r="AM6" s="113"/>
    </row>
    <row r="7" spans="1:39" ht="28.5" customHeight="1" x14ac:dyDescent="0.2">
      <c r="B7" s="369" t="s">
        <v>141</v>
      </c>
      <c r="C7" s="811" t="s">
        <v>133</v>
      </c>
      <c r="D7" s="812"/>
      <c r="E7" s="812"/>
      <c r="F7" s="812"/>
      <c r="G7" s="812"/>
      <c r="H7" s="812"/>
      <c r="I7" s="812"/>
      <c r="J7" s="812"/>
      <c r="K7" s="812"/>
      <c r="L7" s="812"/>
      <c r="M7" s="812"/>
      <c r="N7" s="812"/>
      <c r="O7" s="812"/>
      <c r="P7" s="813"/>
      <c r="S7" s="114"/>
      <c r="U7" s="114"/>
      <c r="V7" s="115"/>
      <c r="W7" s="114"/>
      <c r="Z7" s="113"/>
      <c r="AA7" s="113"/>
      <c r="AB7" s="113"/>
      <c r="AC7" s="113"/>
      <c r="AD7" s="113"/>
      <c r="AE7" s="113"/>
      <c r="AF7" s="113"/>
      <c r="AG7" s="113"/>
      <c r="AH7" s="113"/>
      <c r="AI7" s="113"/>
      <c r="AJ7" s="113"/>
      <c r="AK7" s="113"/>
      <c r="AL7" s="113"/>
      <c r="AM7" s="113"/>
    </row>
    <row r="8" spans="1:39" ht="36.75" customHeight="1" thickBot="1" x14ac:dyDescent="0.25">
      <c r="B8" s="370" t="s">
        <v>7</v>
      </c>
      <c r="C8" s="831" t="s">
        <v>313</v>
      </c>
      <c r="D8" s="831"/>
      <c r="E8" s="831"/>
      <c r="F8" s="831"/>
      <c r="G8" s="831"/>
      <c r="H8" s="831"/>
      <c r="I8" s="831"/>
      <c r="J8" s="831"/>
      <c r="K8" s="831"/>
      <c r="L8" s="831"/>
      <c r="M8" s="831"/>
      <c r="N8" s="831"/>
      <c r="O8" s="831"/>
      <c r="P8" s="832"/>
      <c r="S8" s="116"/>
      <c r="T8" s="112" t="s">
        <v>27</v>
      </c>
      <c r="U8" s="116"/>
      <c r="V8" s="115" t="s">
        <v>13</v>
      </c>
      <c r="W8" s="117"/>
      <c r="X8" s="112" t="s">
        <v>21</v>
      </c>
      <c r="Y8" s="112" t="s">
        <v>27</v>
      </c>
      <c r="Z8" s="113"/>
      <c r="AA8" s="113"/>
      <c r="AB8" s="113"/>
      <c r="AC8" s="113"/>
      <c r="AD8" s="113"/>
      <c r="AE8" s="113"/>
      <c r="AF8" s="113"/>
      <c r="AG8" s="113"/>
      <c r="AH8" s="113"/>
      <c r="AI8" s="113"/>
      <c r="AJ8" s="113"/>
      <c r="AK8" s="113"/>
      <c r="AL8" s="113"/>
      <c r="AM8" s="113"/>
    </row>
    <row r="9" spans="1:39" ht="33" customHeight="1" x14ac:dyDescent="0.2">
      <c r="B9" s="814" t="s">
        <v>3</v>
      </c>
      <c r="C9" s="815"/>
      <c r="D9" s="815"/>
      <c r="E9" s="815"/>
      <c r="F9" s="815"/>
      <c r="G9" s="815"/>
      <c r="H9" s="815"/>
      <c r="I9" s="815"/>
      <c r="J9" s="815"/>
      <c r="K9" s="815"/>
      <c r="L9" s="815"/>
      <c r="M9" s="815"/>
      <c r="N9" s="815" t="s">
        <v>19</v>
      </c>
      <c r="O9" s="816"/>
      <c r="P9" s="371" t="s">
        <v>123</v>
      </c>
      <c r="S9" s="118"/>
      <c r="T9" s="118"/>
      <c r="Z9" s="113"/>
      <c r="AA9" s="113"/>
      <c r="AB9" s="113"/>
      <c r="AC9" s="113"/>
      <c r="AD9" s="113"/>
      <c r="AE9" s="113"/>
      <c r="AF9" s="113"/>
      <c r="AG9" s="113"/>
      <c r="AH9" s="113"/>
      <c r="AI9" s="113"/>
      <c r="AJ9" s="113"/>
      <c r="AK9" s="113"/>
      <c r="AL9" s="113"/>
      <c r="AM9" s="113"/>
    </row>
    <row r="10" spans="1:39" s="120" customFormat="1" ht="42" customHeight="1" x14ac:dyDescent="0.2">
      <c r="A10" s="119"/>
      <c r="B10" s="817" t="s">
        <v>158</v>
      </c>
      <c r="C10" s="818" t="s">
        <v>0</v>
      </c>
      <c r="D10" s="819" t="s">
        <v>152</v>
      </c>
      <c r="E10" s="819" t="s">
        <v>154</v>
      </c>
      <c r="F10" s="818" t="s">
        <v>159</v>
      </c>
      <c r="G10" s="819" t="s">
        <v>341</v>
      </c>
      <c r="H10" s="819" t="s">
        <v>61</v>
      </c>
      <c r="I10" s="819" t="s">
        <v>151</v>
      </c>
      <c r="J10" s="823" t="s">
        <v>5</v>
      </c>
      <c r="K10" s="820" t="s">
        <v>149</v>
      </c>
      <c r="L10" s="821"/>
      <c r="M10" s="819" t="s">
        <v>142</v>
      </c>
      <c r="N10" s="819" t="s">
        <v>153</v>
      </c>
      <c r="O10" s="822" t="s">
        <v>119</v>
      </c>
      <c r="P10" s="825" t="s">
        <v>120</v>
      </c>
      <c r="Q10" s="119"/>
      <c r="S10" s="121"/>
      <c r="T10" s="121"/>
    </row>
    <row r="11" spans="1:39" s="120" customFormat="1" ht="18" customHeight="1" x14ac:dyDescent="0.2">
      <c r="A11" s="119"/>
      <c r="B11" s="817"/>
      <c r="C11" s="818"/>
      <c r="D11" s="818"/>
      <c r="E11" s="818"/>
      <c r="F11" s="818"/>
      <c r="G11" s="818"/>
      <c r="H11" s="819"/>
      <c r="I11" s="819"/>
      <c r="J11" s="824"/>
      <c r="K11" s="107" t="s">
        <v>15</v>
      </c>
      <c r="L11" s="107" t="s">
        <v>16</v>
      </c>
      <c r="M11" s="819"/>
      <c r="N11" s="819"/>
      <c r="O11" s="822"/>
      <c r="P11" s="825"/>
      <c r="Q11" s="119"/>
      <c r="S11" s="121"/>
      <c r="T11" s="121"/>
    </row>
    <row r="12" spans="1:39" s="123" customFormat="1" ht="51.75" customHeight="1" x14ac:dyDescent="0.25">
      <c r="A12" s="115"/>
      <c r="B12" s="872" t="s">
        <v>168</v>
      </c>
      <c r="C12" s="835" t="s">
        <v>315</v>
      </c>
      <c r="D12" s="836" t="s">
        <v>342</v>
      </c>
      <c r="E12" s="876" t="s">
        <v>343</v>
      </c>
      <c r="F12" s="286" t="s">
        <v>318</v>
      </c>
      <c r="G12" s="829"/>
      <c r="H12" s="839" t="s">
        <v>356</v>
      </c>
      <c r="I12" s="839" t="s">
        <v>356</v>
      </c>
      <c r="J12" s="829"/>
      <c r="K12" s="826">
        <v>44562</v>
      </c>
      <c r="L12" s="826">
        <v>44926</v>
      </c>
      <c r="M12" s="836" t="s">
        <v>333</v>
      </c>
      <c r="N12" s="839" t="s">
        <v>160</v>
      </c>
      <c r="O12" s="98"/>
      <c r="P12" s="108"/>
      <c r="Q12" s="112"/>
      <c r="R12" s="112"/>
      <c r="S12" s="98"/>
      <c r="T12" s="97"/>
      <c r="U12" s="96"/>
      <c r="V12" s="96"/>
      <c r="W12" s="96"/>
      <c r="X12" s="833"/>
      <c r="Y12" s="115"/>
      <c r="Z12" s="122"/>
      <c r="AA12" s="122"/>
      <c r="AB12" s="122"/>
      <c r="AC12" s="115"/>
    </row>
    <row r="13" spans="1:39" s="123" customFormat="1" ht="99" customHeight="1" x14ac:dyDescent="0.2">
      <c r="A13" s="115"/>
      <c r="B13" s="872"/>
      <c r="C13" s="835"/>
      <c r="D13" s="836"/>
      <c r="E13" s="876"/>
      <c r="F13" s="200" t="s">
        <v>317</v>
      </c>
      <c r="G13" s="829"/>
      <c r="H13" s="839"/>
      <c r="I13" s="839"/>
      <c r="J13" s="829"/>
      <c r="K13" s="827"/>
      <c r="L13" s="827"/>
      <c r="M13" s="836"/>
      <c r="N13" s="839"/>
      <c r="O13" s="98"/>
      <c r="P13" s="108"/>
      <c r="Q13" s="112"/>
      <c r="R13" s="112"/>
      <c r="S13" s="98"/>
      <c r="T13" s="97"/>
      <c r="U13" s="96"/>
      <c r="V13" s="96"/>
      <c r="W13" s="96"/>
      <c r="X13" s="834"/>
      <c r="Y13" s="115"/>
      <c r="Z13" s="122"/>
      <c r="AA13" s="122"/>
      <c r="AB13" s="122"/>
      <c r="AC13" s="115"/>
    </row>
    <row r="14" spans="1:39" s="123" customFormat="1" ht="34.5" customHeight="1" x14ac:dyDescent="0.2">
      <c r="A14" s="115"/>
      <c r="B14" s="872"/>
      <c r="C14" s="835"/>
      <c r="D14" s="836"/>
      <c r="E14" s="876"/>
      <c r="F14" s="191" t="s">
        <v>319</v>
      </c>
      <c r="G14" s="829"/>
      <c r="H14" s="839"/>
      <c r="I14" s="839"/>
      <c r="J14" s="829"/>
      <c r="K14" s="827"/>
      <c r="L14" s="827"/>
      <c r="M14" s="836"/>
      <c r="N14" s="839"/>
      <c r="O14" s="98"/>
      <c r="P14" s="108"/>
      <c r="Q14" s="112"/>
      <c r="R14" s="112"/>
      <c r="S14" s="98"/>
      <c r="T14" s="97"/>
      <c r="U14" s="96"/>
      <c r="V14" s="96"/>
      <c r="W14" s="96"/>
      <c r="X14" s="834"/>
      <c r="Y14" s="115"/>
      <c r="Z14" s="122"/>
      <c r="AA14" s="122"/>
      <c r="AB14" s="122"/>
      <c r="AC14" s="115"/>
    </row>
    <row r="15" spans="1:39" s="123" customFormat="1" ht="33.75" customHeight="1" x14ac:dyDescent="0.2">
      <c r="A15" s="115"/>
      <c r="B15" s="872"/>
      <c r="C15" s="835"/>
      <c r="D15" s="836"/>
      <c r="E15" s="876"/>
      <c r="F15" s="191" t="s">
        <v>320</v>
      </c>
      <c r="G15" s="829"/>
      <c r="H15" s="839"/>
      <c r="I15" s="839"/>
      <c r="J15" s="829"/>
      <c r="K15" s="827"/>
      <c r="L15" s="827"/>
      <c r="M15" s="836"/>
      <c r="N15" s="839"/>
      <c r="O15" s="98"/>
      <c r="P15" s="108"/>
      <c r="Q15" s="112"/>
      <c r="R15" s="112"/>
      <c r="S15" s="98"/>
      <c r="T15" s="97"/>
      <c r="U15" s="96"/>
      <c r="V15" s="96"/>
      <c r="W15" s="96"/>
      <c r="X15" s="834"/>
      <c r="Y15" s="115"/>
      <c r="Z15" s="122"/>
      <c r="AA15" s="122"/>
      <c r="AB15" s="122"/>
      <c r="AC15" s="115"/>
    </row>
    <row r="16" spans="1:39" s="123" customFormat="1" ht="49.5" customHeight="1" x14ac:dyDescent="0.2">
      <c r="A16" s="115"/>
      <c r="B16" s="872"/>
      <c r="C16" s="835"/>
      <c r="D16" s="836"/>
      <c r="E16" s="876"/>
      <c r="F16" s="192" t="s">
        <v>321</v>
      </c>
      <c r="G16" s="829"/>
      <c r="H16" s="839"/>
      <c r="I16" s="839"/>
      <c r="J16" s="829"/>
      <c r="K16" s="828"/>
      <c r="L16" s="828"/>
      <c r="M16" s="836"/>
      <c r="N16" s="839"/>
      <c r="O16" s="98"/>
      <c r="P16" s="108"/>
      <c r="Q16" s="112"/>
      <c r="R16" s="112"/>
      <c r="S16" s="98"/>
      <c r="T16" s="97"/>
      <c r="U16" s="96"/>
      <c r="V16" s="96"/>
      <c r="W16" s="96"/>
      <c r="X16" s="834"/>
      <c r="Y16" s="115"/>
      <c r="Z16" s="122"/>
      <c r="AA16" s="122"/>
      <c r="AB16" s="122"/>
      <c r="AC16" s="115"/>
    </row>
    <row r="17" spans="1:39" s="123" customFormat="1" ht="116.25" customHeight="1" x14ac:dyDescent="0.2">
      <c r="A17" s="115"/>
      <c r="B17" s="872"/>
      <c r="C17" s="835"/>
      <c r="D17" s="836"/>
      <c r="E17" s="193" t="s">
        <v>334</v>
      </c>
      <c r="F17" s="192" t="s">
        <v>322</v>
      </c>
      <c r="G17" s="194"/>
      <c r="H17" s="195" t="s">
        <v>357</v>
      </c>
      <c r="I17" s="195" t="s">
        <v>357</v>
      </c>
      <c r="J17" s="196"/>
      <c r="K17" s="197">
        <v>44562</v>
      </c>
      <c r="L17" s="197">
        <v>44926</v>
      </c>
      <c r="M17" s="198" t="s">
        <v>333</v>
      </c>
      <c r="N17" s="195" t="s">
        <v>156</v>
      </c>
      <c r="O17" s="98"/>
      <c r="P17" s="108"/>
      <c r="Q17" s="112"/>
      <c r="R17" s="112"/>
      <c r="S17" s="98"/>
      <c r="T17" s="97"/>
      <c r="U17" s="96"/>
      <c r="V17" s="96"/>
      <c r="W17" s="96"/>
      <c r="X17" s="834"/>
      <c r="Y17" s="115"/>
      <c r="Z17" s="122"/>
      <c r="AA17" s="122"/>
      <c r="AB17" s="122"/>
      <c r="AC17" s="115"/>
    </row>
    <row r="18" spans="1:39" s="123" customFormat="1" ht="83.25" customHeight="1" x14ac:dyDescent="0.25">
      <c r="B18" s="872"/>
      <c r="C18" s="835" t="s">
        <v>344</v>
      </c>
      <c r="D18" s="836" t="s">
        <v>345</v>
      </c>
      <c r="E18" s="840" t="s">
        <v>335</v>
      </c>
      <c r="F18" s="287" t="s">
        <v>323</v>
      </c>
      <c r="G18" s="845"/>
      <c r="H18" s="839" t="s">
        <v>358</v>
      </c>
      <c r="I18" s="839" t="s">
        <v>358</v>
      </c>
      <c r="J18" s="830"/>
      <c r="K18" s="841">
        <v>44562</v>
      </c>
      <c r="L18" s="841">
        <v>44926</v>
      </c>
      <c r="M18" s="844" t="s">
        <v>336</v>
      </c>
      <c r="N18" s="839" t="s">
        <v>169</v>
      </c>
      <c r="O18" s="100"/>
      <c r="P18" s="109"/>
      <c r="Q18" s="113"/>
      <c r="R18" s="113"/>
      <c r="S18" s="100"/>
      <c r="T18" s="101"/>
      <c r="U18" s="102"/>
      <c r="V18" s="102"/>
      <c r="W18" s="102"/>
      <c r="X18" s="837"/>
      <c r="Z18" s="124"/>
      <c r="AA18" s="124"/>
      <c r="AB18" s="124"/>
    </row>
    <row r="19" spans="1:39" s="123" customFormat="1" ht="57" customHeight="1" x14ac:dyDescent="0.2">
      <c r="B19" s="872"/>
      <c r="C19" s="835"/>
      <c r="D19" s="836"/>
      <c r="E19" s="840"/>
      <c r="F19" s="191" t="s">
        <v>346</v>
      </c>
      <c r="G19" s="845"/>
      <c r="H19" s="839"/>
      <c r="I19" s="839"/>
      <c r="J19" s="830"/>
      <c r="K19" s="842"/>
      <c r="L19" s="842"/>
      <c r="M19" s="844"/>
      <c r="N19" s="839"/>
      <c r="O19" s="100"/>
      <c r="P19" s="109"/>
      <c r="Q19" s="113"/>
      <c r="R19" s="113"/>
      <c r="S19" s="100"/>
      <c r="T19" s="101"/>
      <c r="U19" s="102"/>
      <c r="V19" s="102"/>
      <c r="W19" s="102"/>
      <c r="X19" s="838"/>
      <c r="Z19" s="124"/>
      <c r="AA19" s="124"/>
      <c r="AB19" s="124"/>
    </row>
    <row r="20" spans="1:39" s="123" customFormat="1" ht="96" customHeight="1" x14ac:dyDescent="0.2">
      <c r="B20" s="872"/>
      <c r="C20" s="835"/>
      <c r="D20" s="836"/>
      <c r="E20" s="840"/>
      <c r="F20" s="191" t="s">
        <v>324</v>
      </c>
      <c r="G20" s="845"/>
      <c r="H20" s="839"/>
      <c r="I20" s="839"/>
      <c r="J20" s="830"/>
      <c r="K20" s="843"/>
      <c r="L20" s="843"/>
      <c r="M20" s="844"/>
      <c r="N20" s="839"/>
      <c r="O20" s="100"/>
      <c r="P20" s="109"/>
      <c r="Q20" s="113"/>
      <c r="R20" s="113"/>
      <c r="S20" s="100"/>
      <c r="T20" s="101"/>
      <c r="U20" s="102"/>
      <c r="V20" s="102"/>
      <c r="W20" s="102"/>
      <c r="X20" s="838"/>
      <c r="Z20" s="124"/>
      <c r="AA20" s="124"/>
      <c r="AB20" s="124"/>
    </row>
    <row r="21" spans="1:39" s="123" customFormat="1" ht="44.25" customHeight="1" x14ac:dyDescent="0.2">
      <c r="B21" s="872"/>
      <c r="C21" s="877" t="s">
        <v>347</v>
      </c>
      <c r="D21" s="850" t="s">
        <v>167</v>
      </c>
      <c r="E21" s="858" t="s">
        <v>314</v>
      </c>
      <c r="F21" s="199" t="s">
        <v>325</v>
      </c>
      <c r="G21" s="845"/>
      <c r="H21" s="839" t="s">
        <v>361</v>
      </c>
      <c r="I21" s="839" t="s">
        <v>361</v>
      </c>
      <c r="J21" s="830"/>
      <c r="K21" s="841">
        <v>44562</v>
      </c>
      <c r="L21" s="841">
        <v>44926</v>
      </c>
      <c r="M21" s="836" t="s">
        <v>348</v>
      </c>
      <c r="N21" s="874" t="s">
        <v>162</v>
      </c>
      <c r="O21" s="365"/>
      <c r="P21" s="110"/>
      <c r="Q21" s="113"/>
      <c r="R21" s="113"/>
      <c r="S21" s="103"/>
      <c r="T21" s="104"/>
      <c r="U21" s="105"/>
      <c r="V21" s="105"/>
      <c r="W21" s="105"/>
      <c r="X21" s="106"/>
      <c r="Z21" s="124"/>
      <c r="AA21" s="124"/>
      <c r="AB21" s="124"/>
    </row>
    <row r="22" spans="1:39" s="123" customFormat="1" ht="88.5" customHeight="1" x14ac:dyDescent="0.2">
      <c r="B22" s="872"/>
      <c r="C22" s="878"/>
      <c r="D22" s="850"/>
      <c r="E22" s="858"/>
      <c r="F22" s="288" t="s">
        <v>326</v>
      </c>
      <c r="G22" s="845"/>
      <c r="H22" s="839"/>
      <c r="I22" s="839"/>
      <c r="J22" s="830"/>
      <c r="K22" s="843"/>
      <c r="L22" s="843"/>
      <c r="M22" s="836"/>
      <c r="N22" s="874"/>
      <c r="O22" s="365"/>
      <c r="P22" s="110"/>
      <c r="Q22" s="113"/>
      <c r="R22" s="113"/>
      <c r="S22" s="103"/>
      <c r="T22" s="104"/>
      <c r="U22" s="105"/>
      <c r="V22" s="105"/>
      <c r="W22" s="105"/>
      <c r="X22" s="106"/>
      <c r="Z22" s="124"/>
      <c r="AA22" s="124"/>
      <c r="AB22" s="124"/>
    </row>
    <row r="23" spans="1:39" s="123" customFormat="1" ht="67.5" customHeight="1" x14ac:dyDescent="0.2">
      <c r="B23" s="872"/>
      <c r="C23" s="851" t="s">
        <v>349</v>
      </c>
      <c r="D23" s="836" t="s">
        <v>350</v>
      </c>
      <c r="E23" s="858" t="s">
        <v>337</v>
      </c>
      <c r="F23" s="192" t="s">
        <v>327</v>
      </c>
      <c r="G23" s="845"/>
      <c r="H23" s="839" t="s">
        <v>362</v>
      </c>
      <c r="I23" s="839" t="s">
        <v>362</v>
      </c>
      <c r="J23" s="830"/>
      <c r="K23" s="841">
        <v>44562</v>
      </c>
      <c r="L23" s="841">
        <v>44926</v>
      </c>
      <c r="M23" s="874" t="s">
        <v>351</v>
      </c>
      <c r="N23" s="875" t="s">
        <v>166</v>
      </c>
      <c r="O23" s="365"/>
      <c r="P23" s="110"/>
      <c r="Q23" s="113"/>
      <c r="R23" s="113"/>
      <c r="S23" s="103"/>
      <c r="T23" s="104"/>
      <c r="U23" s="105"/>
      <c r="V23" s="105"/>
      <c r="W23" s="105"/>
      <c r="X23" s="106"/>
      <c r="Z23" s="124"/>
      <c r="AA23" s="124"/>
      <c r="AB23" s="124"/>
    </row>
    <row r="24" spans="1:39" s="123" customFormat="1" ht="104.25" customHeight="1" x14ac:dyDescent="0.2">
      <c r="B24" s="872"/>
      <c r="C24" s="851"/>
      <c r="D24" s="836"/>
      <c r="E24" s="858"/>
      <c r="F24" s="200" t="s">
        <v>328</v>
      </c>
      <c r="G24" s="845"/>
      <c r="H24" s="839"/>
      <c r="I24" s="839"/>
      <c r="J24" s="830"/>
      <c r="K24" s="843"/>
      <c r="L24" s="843"/>
      <c r="M24" s="874"/>
      <c r="N24" s="875"/>
      <c r="O24" s="365"/>
      <c r="P24" s="110"/>
      <c r="Q24" s="113"/>
      <c r="R24" s="113"/>
      <c r="S24" s="103"/>
      <c r="T24" s="104"/>
      <c r="U24" s="105"/>
      <c r="V24" s="105"/>
      <c r="W24" s="105"/>
      <c r="X24" s="106"/>
      <c r="Z24" s="124"/>
      <c r="AA24" s="124"/>
      <c r="AB24" s="124"/>
    </row>
    <row r="25" spans="1:39" s="123" customFormat="1" ht="94.5" x14ac:dyDescent="0.2">
      <c r="B25" s="872"/>
      <c r="C25" s="851"/>
      <c r="D25" s="836"/>
      <c r="E25" s="290" t="s">
        <v>338</v>
      </c>
      <c r="F25" s="289" t="s">
        <v>329</v>
      </c>
      <c r="G25" s="201"/>
      <c r="H25" s="195" t="s">
        <v>359</v>
      </c>
      <c r="I25" s="195" t="s">
        <v>359</v>
      </c>
      <c r="J25" s="202"/>
      <c r="K25" s="197">
        <v>44562</v>
      </c>
      <c r="L25" s="197">
        <v>44926</v>
      </c>
      <c r="M25" s="203" t="s">
        <v>352</v>
      </c>
      <c r="N25" s="204" t="s">
        <v>157</v>
      </c>
      <c r="O25" s="365"/>
      <c r="P25" s="110"/>
      <c r="Q25" s="113"/>
      <c r="R25" s="113"/>
      <c r="S25" s="103"/>
      <c r="T25" s="104"/>
      <c r="U25" s="105"/>
      <c r="V25" s="105"/>
      <c r="W25" s="105"/>
      <c r="X25" s="106"/>
      <c r="Z25" s="124"/>
      <c r="AA25" s="124"/>
      <c r="AB25" s="124"/>
    </row>
    <row r="26" spans="1:39" s="123" customFormat="1" ht="62.25" customHeight="1" x14ac:dyDescent="0.2">
      <c r="B26" s="872"/>
      <c r="C26" s="851" t="s">
        <v>316</v>
      </c>
      <c r="D26" s="836" t="s">
        <v>181</v>
      </c>
      <c r="E26" s="853" t="s">
        <v>339</v>
      </c>
      <c r="F26" s="191" t="s">
        <v>330</v>
      </c>
      <c r="G26" s="845"/>
      <c r="H26" s="856" t="s">
        <v>360</v>
      </c>
      <c r="I26" s="856" t="s">
        <v>360</v>
      </c>
      <c r="J26" s="830"/>
      <c r="K26" s="841">
        <v>44562</v>
      </c>
      <c r="L26" s="841">
        <v>44926</v>
      </c>
      <c r="M26" s="836" t="s">
        <v>340</v>
      </c>
      <c r="N26" s="839" t="s">
        <v>165</v>
      </c>
      <c r="O26" s="365"/>
      <c r="P26" s="110"/>
      <c r="Q26" s="113"/>
      <c r="R26" s="113"/>
      <c r="S26" s="103"/>
      <c r="T26" s="104"/>
      <c r="U26" s="105"/>
      <c r="V26" s="105"/>
      <c r="W26" s="105"/>
      <c r="X26" s="106"/>
      <c r="Z26" s="124"/>
      <c r="AA26" s="124"/>
      <c r="AB26" s="124"/>
    </row>
    <row r="27" spans="1:39" s="123" customFormat="1" ht="47.25" customHeight="1" x14ac:dyDescent="0.2">
      <c r="B27" s="872"/>
      <c r="C27" s="851"/>
      <c r="D27" s="836"/>
      <c r="E27" s="853"/>
      <c r="F27" s="191" t="s">
        <v>331</v>
      </c>
      <c r="G27" s="845"/>
      <c r="H27" s="856"/>
      <c r="I27" s="856"/>
      <c r="J27" s="830"/>
      <c r="K27" s="842"/>
      <c r="L27" s="842"/>
      <c r="M27" s="836"/>
      <c r="N27" s="839"/>
      <c r="O27" s="365"/>
      <c r="P27" s="110"/>
      <c r="Q27" s="113"/>
      <c r="R27" s="113"/>
      <c r="S27" s="103"/>
      <c r="T27" s="104"/>
      <c r="U27" s="105"/>
      <c r="V27" s="105"/>
      <c r="W27" s="105"/>
      <c r="X27" s="106"/>
      <c r="Z27" s="124"/>
      <c r="AA27" s="124"/>
      <c r="AB27" s="124"/>
    </row>
    <row r="28" spans="1:39" s="123" customFormat="1" ht="44.25" customHeight="1" thickBot="1" x14ac:dyDescent="0.25">
      <c r="B28" s="873"/>
      <c r="C28" s="852"/>
      <c r="D28" s="848"/>
      <c r="E28" s="854"/>
      <c r="F28" s="372" t="s">
        <v>332</v>
      </c>
      <c r="G28" s="855"/>
      <c r="H28" s="857"/>
      <c r="I28" s="857"/>
      <c r="J28" s="849"/>
      <c r="K28" s="846"/>
      <c r="L28" s="846"/>
      <c r="M28" s="848"/>
      <c r="N28" s="847"/>
      <c r="O28" s="374"/>
      <c r="P28" s="111"/>
      <c r="Q28" s="113"/>
      <c r="R28" s="113"/>
      <c r="S28" s="103"/>
      <c r="T28" s="104"/>
      <c r="U28" s="105"/>
      <c r="V28" s="105"/>
      <c r="W28" s="105"/>
      <c r="X28" s="106"/>
      <c r="Z28" s="124"/>
      <c r="AA28" s="124"/>
      <c r="AB28" s="124"/>
    </row>
    <row r="29" spans="1:39" ht="21" customHeight="1" x14ac:dyDescent="0.25">
      <c r="A29" s="113"/>
      <c r="B29" s="801"/>
      <c r="C29" s="801"/>
      <c r="D29" s="801"/>
      <c r="E29" s="801"/>
      <c r="F29" s="801"/>
      <c r="G29" s="801"/>
      <c r="H29" s="801"/>
      <c r="I29" s="801"/>
      <c r="J29" s="801"/>
      <c r="K29" s="801"/>
      <c r="L29" s="801"/>
      <c r="M29" s="801"/>
      <c r="N29" s="8"/>
      <c r="O29" s="8"/>
      <c r="P29" s="8"/>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row>
    <row r="30" spans="1:39" ht="15" customHeight="1" thickBot="1" x14ac:dyDescent="0.3">
      <c r="A30" s="113"/>
      <c r="B30" s="1"/>
      <c r="C30" s="1"/>
      <c r="D30" s="1"/>
      <c r="E30" s="1"/>
      <c r="F30" s="8"/>
      <c r="G30" s="1"/>
      <c r="H30" s="1"/>
      <c r="I30" s="1"/>
      <c r="J30" s="1"/>
      <c r="K30" s="1"/>
      <c r="L30" s="1"/>
      <c r="M30" s="1"/>
      <c r="N30" s="1"/>
      <c r="O30" s="1"/>
      <c r="P30" s="1"/>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row>
    <row r="31" spans="1:39" ht="33" customHeight="1" x14ac:dyDescent="0.2">
      <c r="A31" s="113"/>
      <c r="B31" s="361" t="s">
        <v>6</v>
      </c>
      <c r="C31" s="859" t="s">
        <v>45</v>
      </c>
      <c r="D31" s="860"/>
      <c r="E31" s="860"/>
      <c r="F31" s="860"/>
      <c r="G31" s="860"/>
      <c r="H31" s="860"/>
      <c r="I31" s="860"/>
      <c r="J31" s="860"/>
      <c r="K31" s="860"/>
      <c r="L31" s="860"/>
      <c r="M31" s="860"/>
      <c r="N31" s="860"/>
      <c r="O31" s="860"/>
      <c r="P31" s="861"/>
    </row>
    <row r="32" spans="1:39" ht="18" customHeight="1" thickBot="1" x14ac:dyDescent="0.25">
      <c r="B32" s="364" t="s">
        <v>141</v>
      </c>
      <c r="C32" s="862"/>
      <c r="D32" s="863"/>
      <c r="E32" s="863"/>
      <c r="F32" s="863"/>
      <c r="G32" s="863"/>
      <c r="H32" s="863"/>
      <c r="I32" s="863"/>
      <c r="J32" s="863"/>
      <c r="K32" s="863"/>
      <c r="L32" s="863"/>
      <c r="M32" s="863"/>
      <c r="N32" s="863"/>
      <c r="O32" s="863"/>
      <c r="P32" s="864"/>
    </row>
    <row r="33" spans="2:16" ht="24.75" customHeight="1" thickBot="1" x14ac:dyDescent="0.25">
      <c r="B33" s="363" t="s">
        <v>7</v>
      </c>
      <c r="C33" s="865" t="s">
        <v>367</v>
      </c>
      <c r="D33" s="866"/>
      <c r="E33" s="866"/>
      <c r="F33" s="866"/>
      <c r="G33" s="866"/>
      <c r="H33" s="866"/>
      <c r="I33" s="866"/>
      <c r="J33" s="866"/>
      <c r="K33" s="866"/>
      <c r="L33" s="866"/>
      <c r="M33" s="866"/>
      <c r="N33" s="866"/>
      <c r="O33" s="866"/>
      <c r="P33" s="867"/>
    </row>
    <row r="34" spans="2:16" ht="30" customHeight="1" x14ac:dyDescent="0.2">
      <c r="B34" s="868" t="s">
        <v>3</v>
      </c>
      <c r="C34" s="869"/>
      <c r="D34" s="869"/>
      <c r="E34" s="869"/>
      <c r="F34" s="869"/>
      <c r="G34" s="869"/>
      <c r="H34" s="869"/>
      <c r="I34" s="869"/>
      <c r="J34" s="869"/>
      <c r="K34" s="869"/>
      <c r="L34" s="869"/>
      <c r="M34" s="869"/>
      <c r="N34" s="870" t="s">
        <v>19</v>
      </c>
      <c r="O34" s="871"/>
      <c r="P34" s="362" t="s">
        <v>123</v>
      </c>
    </row>
    <row r="35" spans="2:16" ht="15.75" x14ac:dyDescent="0.2">
      <c r="B35" s="817" t="s">
        <v>158</v>
      </c>
      <c r="C35" s="895" t="s">
        <v>0</v>
      </c>
      <c r="D35" s="823" t="s">
        <v>152</v>
      </c>
      <c r="E35" s="823" t="s">
        <v>154</v>
      </c>
      <c r="F35" s="818" t="s">
        <v>1</v>
      </c>
      <c r="G35" s="823" t="s">
        <v>341</v>
      </c>
      <c r="H35" s="819" t="s">
        <v>61</v>
      </c>
      <c r="I35" s="823" t="s">
        <v>151</v>
      </c>
      <c r="J35" s="819" t="s">
        <v>5</v>
      </c>
      <c r="K35" s="820" t="s">
        <v>149</v>
      </c>
      <c r="L35" s="821"/>
      <c r="M35" s="819" t="s">
        <v>142</v>
      </c>
      <c r="N35" s="823" t="s">
        <v>153</v>
      </c>
      <c r="O35" s="819" t="s">
        <v>119</v>
      </c>
      <c r="P35" s="822" t="s">
        <v>120</v>
      </c>
    </row>
    <row r="36" spans="2:16" ht="15.75" x14ac:dyDescent="0.2">
      <c r="B36" s="817"/>
      <c r="C36" s="894"/>
      <c r="D36" s="824"/>
      <c r="E36" s="824"/>
      <c r="F36" s="818"/>
      <c r="G36" s="894"/>
      <c r="H36" s="819"/>
      <c r="I36" s="824"/>
      <c r="J36" s="819"/>
      <c r="K36" s="107" t="s">
        <v>15</v>
      </c>
      <c r="L36" s="107" t="s">
        <v>16</v>
      </c>
      <c r="M36" s="819"/>
      <c r="N36" s="824"/>
      <c r="O36" s="819"/>
      <c r="P36" s="822"/>
    </row>
    <row r="37" spans="2:16" ht="30" x14ac:dyDescent="0.2">
      <c r="B37" s="879" t="s">
        <v>368</v>
      </c>
      <c r="C37" s="882" t="s">
        <v>369</v>
      </c>
      <c r="D37" s="884" t="s">
        <v>370</v>
      </c>
      <c r="E37" s="884" t="s">
        <v>371</v>
      </c>
      <c r="F37" s="768" t="s">
        <v>372</v>
      </c>
      <c r="G37" s="886">
        <v>0.4</v>
      </c>
      <c r="H37" s="888" t="s">
        <v>373</v>
      </c>
      <c r="I37" s="888" t="s">
        <v>374</v>
      </c>
      <c r="J37" s="884" t="s">
        <v>375</v>
      </c>
      <c r="K37" s="768" t="s">
        <v>376</v>
      </c>
      <c r="L37" s="768" t="s">
        <v>377</v>
      </c>
      <c r="M37" s="890" t="s">
        <v>378</v>
      </c>
      <c r="N37" s="329" t="s">
        <v>379</v>
      </c>
      <c r="O37" s="98"/>
      <c r="P37" s="108"/>
    </row>
    <row r="38" spans="2:16" ht="30" x14ac:dyDescent="0.2">
      <c r="B38" s="880"/>
      <c r="C38" s="883"/>
      <c r="D38" s="885"/>
      <c r="E38" s="885"/>
      <c r="F38" s="769" t="s">
        <v>380</v>
      </c>
      <c r="G38" s="887"/>
      <c r="H38" s="889"/>
      <c r="I38" s="889"/>
      <c r="J38" s="885"/>
      <c r="K38" s="768" t="s">
        <v>381</v>
      </c>
      <c r="L38" s="768" t="s">
        <v>382</v>
      </c>
      <c r="M38" s="891"/>
      <c r="N38" s="331" t="s">
        <v>383</v>
      </c>
      <c r="O38" s="332"/>
      <c r="P38" s="356"/>
    </row>
    <row r="39" spans="2:16" ht="120" x14ac:dyDescent="0.2">
      <c r="B39" s="880"/>
      <c r="C39" s="882" t="s">
        <v>384</v>
      </c>
      <c r="D39" s="333" t="s">
        <v>385</v>
      </c>
      <c r="E39" s="333" t="s">
        <v>386</v>
      </c>
      <c r="F39" s="770"/>
      <c r="G39" s="334"/>
      <c r="H39" s="335"/>
      <c r="I39" s="328" t="s">
        <v>373</v>
      </c>
      <c r="J39" s="336"/>
      <c r="K39" s="768"/>
      <c r="L39" s="768" t="s">
        <v>382</v>
      </c>
      <c r="M39" s="775" t="s">
        <v>387</v>
      </c>
      <c r="N39" s="337"/>
      <c r="O39" s="332"/>
      <c r="P39" s="356"/>
    </row>
    <row r="40" spans="2:16" ht="30" x14ac:dyDescent="0.25">
      <c r="B40" s="880"/>
      <c r="C40" s="892"/>
      <c r="D40" s="893" t="s">
        <v>385</v>
      </c>
      <c r="E40" s="893" t="s">
        <v>386</v>
      </c>
      <c r="F40" s="771" t="s">
        <v>388</v>
      </c>
      <c r="G40" s="338" t="s">
        <v>106</v>
      </c>
      <c r="H40" s="896" t="s">
        <v>373</v>
      </c>
      <c r="I40" s="898" t="s">
        <v>389</v>
      </c>
      <c r="J40" s="900" t="s">
        <v>390</v>
      </c>
      <c r="K40" s="771" t="s">
        <v>391</v>
      </c>
      <c r="L40" s="771" t="s">
        <v>392</v>
      </c>
      <c r="M40" s="902" t="s">
        <v>387</v>
      </c>
      <c r="N40" s="329" t="s">
        <v>393</v>
      </c>
      <c r="O40" s="340"/>
      <c r="P40" s="357"/>
    </row>
    <row r="41" spans="2:16" x14ac:dyDescent="0.2">
      <c r="B41" s="880"/>
      <c r="C41" s="883"/>
      <c r="D41" s="885"/>
      <c r="E41" s="885"/>
      <c r="F41" s="768" t="s">
        <v>394</v>
      </c>
      <c r="G41" s="341" t="s">
        <v>106</v>
      </c>
      <c r="H41" s="897"/>
      <c r="I41" s="899"/>
      <c r="J41" s="901"/>
      <c r="K41" s="768" t="s">
        <v>391</v>
      </c>
      <c r="L41" s="768" t="s">
        <v>392</v>
      </c>
      <c r="M41" s="903"/>
      <c r="N41" s="329" t="s">
        <v>395</v>
      </c>
      <c r="O41" s="342"/>
      <c r="P41" s="356"/>
    </row>
    <row r="42" spans="2:16" ht="180" x14ac:dyDescent="0.2">
      <c r="B42" s="880"/>
      <c r="C42" s="343" t="s">
        <v>396</v>
      </c>
      <c r="D42" s="344" t="s">
        <v>397</v>
      </c>
      <c r="E42" s="345" t="s">
        <v>398</v>
      </c>
      <c r="F42" s="772" t="s">
        <v>399</v>
      </c>
      <c r="G42" s="339" t="s">
        <v>400</v>
      </c>
      <c r="H42" s="346" t="s">
        <v>373</v>
      </c>
      <c r="I42" s="347" t="s">
        <v>401</v>
      </c>
      <c r="J42" s="348" t="s">
        <v>402</v>
      </c>
      <c r="K42" s="776">
        <v>44562</v>
      </c>
      <c r="L42" s="776">
        <v>44926</v>
      </c>
      <c r="M42" s="772" t="s">
        <v>403</v>
      </c>
      <c r="N42" s="330" t="s">
        <v>404</v>
      </c>
      <c r="O42" s="332"/>
      <c r="P42" s="356"/>
    </row>
    <row r="43" spans="2:16" ht="108" x14ac:dyDescent="0.2">
      <c r="B43" s="880"/>
      <c r="C43" s="882" t="s">
        <v>405</v>
      </c>
      <c r="D43" s="884" t="s">
        <v>406</v>
      </c>
      <c r="E43" s="350" t="s">
        <v>407</v>
      </c>
      <c r="F43" s="766" t="s">
        <v>408</v>
      </c>
      <c r="G43" s="328" t="s">
        <v>373</v>
      </c>
      <c r="H43" s="328" t="s">
        <v>373</v>
      </c>
      <c r="I43" s="328" t="s">
        <v>373</v>
      </c>
      <c r="J43" s="332" t="s">
        <v>409</v>
      </c>
      <c r="K43" s="777">
        <v>44562</v>
      </c>
      <c r="L43" s="777">
        <v>44926</v>
      </c>
      <c r="M43" s="766" t="s">
        <v>410</v>
      </c>
      <c r="N43" s="350" t="s">
        <v>411</v>
      </c>
      <c r="O43" s="332"/>
      <c r="P43" s="356"/>
    </row>
    <row r="44" spans="2:16" ht="108" x14ac:dyDescent="0.2">
      <c r="B44" s="880"/>
      <c r="C44" s="883"/>
      <c r="D44" s="885"/>
      <c r="E44" s="350" t="s">
        <v>412</v>
      </c>
      <c r="F44" s="344" t="s">
        <v>413</v>
      </c>
      <c r="G44" s="328" t="s">
        <v>373</v>
      </c>
      <c r="H44" s="328" t="s">
        <v>373</v>
      </c>
      <c r="I44" s="328" t="s">
        <v>373</v>
      </c>
      <c r="J44" s="332" t="s">
        <v>414</v>
      </c>
      <c r="K44" s="776">
        <v>44562</v>
      </c>
      <c r="L44" s="776">
        <v>44926</v>
      </c>
      <c r="M44" s="766" t="s">
        <v>410</v>
      </c>
      <c r="N44" s="350" t="s">
        <v>415</v>
      </c>
      <c r="O44" s="332"/>
      <c r="P44" s="356"/>
    </row>
    <row r="45" spans="2:16" ht="45" x14ac:dyDescent="0.2">
      <c r="B45" s="880"/>
      <c r="C45" s="904" t="s">
        <v>416</v>
      </c>
      <c r="D45" s="906" t="s">
        <v>417</v>
      </c>
      <c r="E45" s="906" t="s">
        <v>418</v>
      </c>
      <c r="F45" s="773" t="s">
        <v>419</v>
      </c>
      <c r="G45" s="328" t="s">
        <v>106</v>
      </c>
      <c r="H45" s="328" t="s">
        <v>373</v>
      </c>
      <c r="I45" s="328" t="s">
        <v>373</v>
      </c>
      <c r="J45" s="908" t="s">
        <v>420</v>
      </c>
      <c r="K45" s="777">
        <v>44682</v>
      </c>
      <c r="L45" s="777">
        <v>44774</v>
      </c>
      <c r="M45" s="906" t="s">
        <v>421</v>
      </c>
      <c r="N45" s="350" t="s">
        <v>422</v>
      </c>
      <c r="O45" s="332"/>
      <c r="P45" s="356"/>
    </row>
    <row r="46" spans="2:16" ht="30" x14ac:dyDescent="0.2">
      <c r="B46" s="880"/>
      <c r="C46" s="910"/>
      <c r="D46" s="911"/>
      <c r="E46" s="911"/>
      <c r="F46" s="773" t="s">
        <v>423</v>
      </c>
      <c r="G46" s="328" t="s">
        <v>106</v>
      </c>
      <c r="H46" s="328" t="s">
        <v>373</v>
      </c>
      <c r="I46" s="328" t="s">
        <v>373</v>
      </c>
      <c r="J46" s="912"/>
      <c r="K46" s="777">
        <v>44774</v>
      </c>
      <c r="L46" s="777">
        <v>44835</v>
      </c>
      <c r="M46" s="911"/>
      <c r="N46" s="350" t="s">
        <v>424</v>
      </c>
      <c r="O46" s="98"/>
      <c r="P46" s="108"/>
    </row>
    <row r="47" spans="2:16" ht="120" x14ac:dyDescent="0.2">
      <c r="B47" s="880"/>
      <c r="C47" s="774" t="s">
        <v>425</v>
      </c>
      <c r="D47" s="766" t="s">
        <v>426</v>
      </c>
      <c r="E47" s="766" t="s">
        <v>427</v>
      </c>
      <c r="F47" s="766" t="s">
        <v>428</v>
      </c>
      <c r="G47" s="328" t="s">
        <v>106</v>
      </c>
      <c r="H47" s="328" t="s">
        <v>373</v>
      </c>
      <c r="I47" s="328" t="s">
        <v>373</v>
      </c>
      <c r="J47" s="332" t="s">
        <v>429</v>
      </c>
      <c r="K47" s="776">
        <v>44562</v>
      </c>
      <c r="L47" s="776">
        <v>44926</v>
      </c>
      <c r="M47" s="766" t="s">
        <v>410</v>
      </c>
      <c r="N47" s="350" t="s">
        <v>430</v>
      </c>
      <c r="O47" s="76"/>
      <c r="P47" s="393"/>
    </row>
    <row r="48" spans="2:16" ht="30" x14ac:dyDescent="0.2">
      <c r="B48" s="881"/>
      <c r="C48" s="904" t="s">
        <v>431</v>
      </c>
      <c r="D48" s="906" t="s">
        <v>432</v>
      </c>
      <c r="E48" s="906" t="s">
        <v>433</v>
      </c>
      <c r="F48" s="766" t="s">
        <v>434</v>
      </c>
      <c r="G48" s="328" t="s">
        <v>106</v>
      </c>
      <c r="H48" s="328" t="s">
        <v>373</v>
      </c>
      <c r="I48" s="328" t="s">
        <v>373</v>
      </c>
      <c r="J48" s="908" t="s">
        <v>435</v>
      </c>
      <c r="K48" s="776">
        <v>44621</v>
      </c>
      <c r="L48" s="776">
        <v>44743</v>
      </c>
      <c r="M48" s="906" t="s">
        <v>436</v>
      </c>
      <c r="N48" s="329" t="s">
        <v>437</v>
      </c>
      <c r="O48" s="76"/>
      <c r="P48" s="393"/>
    </row>
    <row r="49" spans="2:16" ht="28.5" customHeight="1" thickBot="1" x14ac:dyDescent="0.25">
      <c r="B49" s="358"/>
      <c r="C49" s="905"/>
      <c r="D49" s="907"/>
      <c r="E49" s="907"/>
      <c r="F49" s="767" t="s">
        <v>438</v>
      </c>
      <c r="G49" s="359" t="s">
        <v>106</v>
      </c>
      <c r="H49" s="359" t="s">
        <v>373</v>
      </c>
      <c r="I49" s="328" t="s">
        <v>373</v>
      </c>
      <c r="J49" s="909"/>
      <c r="K49" s="778">
        <v>44743</v>
      </c>
      <c r="L49" s="778">
        <v>44835</v>
      </c>
      <c r="M49" s="907"/>
      <c r="N49" s="360" t="s">
        <v>439</v>
      </c>
      <c r="O49" s="394"/>
      <c r="P49" s="395"/>
    </row>
    <row r="50" spans="2:16" ht="31.5" customHeight="1" x14ac:dyDescent="0.2"/>
    <row r="51" spans="2:16" ht="15.75" thickBot="1" x14ac:dyDescent="0.25"/>
    <row r="52" spans="2:16" ht="49.5" customHeight="1" thickBot="1" x14ac:dyDescent="0.25">
      <c r="B52" s="482" t="s">
        <v>6</v>
      </c>
      <c r="C52" s="947" t="s">
        <v>548</v>
      </c>
      <c r="D52" s="948"/>
      <c r="E52" s="483"/>
      <c r="F52" s="484"/>
      <c r="G52" s="484"/>
      <c r="H52" s="484"/>
      <c r="I52" s="484"/>
      <c r="J52" s="484"/>
      <c r="K52" s="484"/>
      <c r="L52" s="484"/>
      <c r="M52" s="485" t="s">
        <v>144</v>
      </c>
      <c r="N52" s="913" t="s">
        <v>150</v>
      </c>
      <c r="O52" s="913"/>
      <c r="P52" s="914"/>
    </row>
    <row r="53" spans="2:16" ht="25.5" customHeight="1" x14ac:dyDescent="0.2">
      <c r="B53" s="369" t="s">
        <v>141</v>
      </c>
      <c r="C53" s="480" t="s">
        <v>133</v>
      </c>
      <c r="D53" s="481"/>
      <c r="E53" s="396"/>
      <c r="F53" s="396"/>
      <c r="G53" s="396"/>
      <c r="H53" s="396"/>
      <c r="I53" s="396"/>
      <c r="J53" s="396"/>
      <c r="K53" s="396"/>
      <c r="L53" s="396"/>
      <c r="M53" s="99" t="s">
        <v>117</v>
      </c>
      <c r="N53" s="65" t="s">
        <v>146</v>
      </c>
      <c r="O53" s="65"/>
      <c r="P53" s="486"/>
    </row>
    <row r="54" spans="2:16" ht="20.25" customHeight="1" x14ac:dyDescent="0.2">
      <c r="B54" s="487" t="s">
        <v>10</v>
      </c>
      <c r="C54" s="915" t="s">
        <v>441</v>
      </c>
      <c r="D54" s="916"/>
      <c r="E54" s="916"/>
      <c r="F54" s="916"/>
      <c r="G54" s="916"/>
      <c r="H54" s="916"/>
      <c r="I54" s="916"/>
      <c r="J54" s="916"/>
      <c r="K54" s="916"/>
      <c r="L54" s="916"/>
      <c r="M54" s="916"/>
      <c r="N54" s="917"/>
      <c r="O54" s="397"/>
      <c r="P54" s="488"/>
    </row>
    <row r="55" spans="2:16" ht="29.25" customHeight="1" x14ac:dyDescent="0.2">
      <c r="B55" s="918" t="s">
        <v>3</v>
      </c>
      <c r="C55" s="919"/>
      <c r="D55" s="919"/>
      <c r="E55" s="919"/>
      <c r="F55" s="919"/>
      <c r="G55" s="919"/>
      <c r="H55" s="919"/>
      <c r="I55" s="919"/>
      <c r="J55" s="919"/>
      <c r="K55" s="919"/>
      <c r="L55" s="919"/>
      <c r="M55" s="920"/>
      <c r="N55" s="325" t="s">
        <v>19</v>
      </c>
      <c r="O55" s="398"/>
      <c r="P55" s="355" t="s">
        <v>123</v>
      </c>
    </row>
    <row r="56" spans="2:16" ht="78.75" customHeight="1" x14ac:dyDescent="0.2">
      <c r="B56" s="921" t="s">
        <v>158</v>
      </c>
      <c r="C56" s="818" t="s">
        <v>0</v>
      </c>
      <c r="D56" s="819" t="s">
        <v>152</v>
      </c>
      <c r="E56" s="819" t="s">
        <v>154</v>
      </c>
      <c r="F56" s="819" t="s">
        <v>1</v>
      </c>
      <c r="G56" s="819" t="s">
        <v>341</v>
      </c>
      <c r="H56" s="819" t="s">
        <v>61</v>
      </c>
      <c r="I56" s="819" t="s">
        <v>151</v>
      </c>
      <c r="J56" s="819" t="s">
        <v>5</v>
      </c>
      <c r="K56" s="820" t="s">
        <v>149</v>
      </c>
      <c r="L56" s="821"/>
      <c r="M56" s="819" t="s">
        <v>142</v>
      </c>
      <c r="N56" s="819" t="s">
        <v>153</v>
      </c>
      <c r="O56" s="823" t="s">
        <v>119</v>
      </c>
      <c r="P56" s="949" t="s">
        <v>120</v>
      </c>
    </row>
    <row r="57" spans="2:16" ht="15.75" x14ac:dyDescent="0.2">
      <c r="B57" s="921"/>
      <c r="C57" s="818"/>
      <c r="D57" s="819"/>
      <c r="E57" s="819"/>
      <c r="F57" s="819"/>
      <c r="G57" s="819"/>
      <c r="H57" s="819"/>
      <c r="I57" s="819"/>
      <c r="J57" s="819"/>
      <c r="K57" s="322" t="s">
        <v>15</v>
      </c>
      <c r="L57" s="322" t="s">
        <v>16</v>
      </c>
      <c r="M57" s="819"/>
      <c r="N57" s="819"/>
      <c r="O57" s="824"/>
      <c r="P57" s="950"/>
    </row>
    <row r="58" spans="2:16" ht="105" x14ac:dyDescent="0.2">
      <c r="B58" s="924" t="s">
        <v>442</v>
      </c>
      <c r="C58" s="927" t="s">
        <v>443</v>
      </c>
      <c r="D58" s="930" t="s">
        <v>444</v>
      </c>
      <c r="E58" s="930" t="s">
        <v>445</v>
      </c>
      <c r="F58" s="401" t="s">
        <v>446</v>
      </c>
      <c r="G58" s="400">
        <v>1</v>
      </c>
      <c r="H58" s="400">
        <v>1</v>
      </c>
      <c r="I58" s="328" t="s">
        <v>1127</v>
      </c>
      <c r="J58" s="402"/>
      <c r="K58" s="403">
        <v>44743</v>
      </c>
      <c r="L58" s="379">
        <v>44764</v>
      </c>
      <c r="M58" s="930" t="s">
        <v>447</v>
      </c>
      <c r="N58" s="404" t="s">
        <v>448</v>
      </c>
      <c r="O58" s="405"/>
      <c r="P58" s="490"/>
    </row>
    <row r="59" spans="2:16" ht="45" x14ac:dyDescent="0.2">
      <c r="B59" s="925"/>
      <c r="C59" s="928"/>
      <c r="D59" s="931"/>
      <c r="E59" s="931"/>
      <c r="F59" s="406" t="s">
        <v>449</v>
      </c>
      <c r="G59" s="400">
        <v>1</v>
      </c>
      <c r="H59" s="400">
        <v>1</v>
      </c>
      <c r="I59" s="328" t="s">
        <v>954</v>
      </c>
      <c r="J59" s="319"/>
      <c r="K59" s="403">
        <v>44788</v>
      </c>
      <c r="L59" s="379">
        <v>44804</v>
      </c>
      <c r="M59" s="931"/>
      <c r="N59" s="407" t="s">
        <v>450</v>
      </c>
      <c r="O59" s="399"/>
      <c r="P59" s="489"/>
    </row>
    <row r="60" spans="2:16" ht="105" x14ac:dyDescent="0.2">
      <c r="B60" s="925"/>
      <c r="C60" s="929"/>
      <c r="D60" s="932"/>
      <c r="E60" s="932"/>
      <c r="F60" s="409" t="s">
        <v>451</v>
      </c>
      <c r="G60" s="351">
        <v>4</v>
      </c>
      <c r="H60" s="351">
        <v>4</v>
      </c>
      <c r="I60" s="328" t="s">
        <v>373</v>
      </c>
      <c r="J60" s="410"/>
      <c r="K60" s="411">
        <v>44743</v>
      </c>
      <c r="L60" s="412">
        <v>44747</v>
      </c>
      <c r="M60" s="932"/>
      <c r="N60" s="407" t="s">
        <v>452</v>
      </c>
      <c r="O60" s="413"/>
      <c r="P60" s="491"/>
    </row>
    <row r="61" spans="2:16" ht="77.25" customHeight="1" x14ac:dyDescent="0.2">
      <c r="B61" s="925"/>
      <c r="C61" s="933" t="s">
        <v>453</v>
      </c>
      <c r="D61" s="930" t="s">
        <v>454</v>
      </c>
      <c r="E61" s="930" t="s">
        <v>455</v>
      </c>
      <c r="F61" s="409" t="s">
        <v>456</v>
      </c>
      <c r="G61" s="400">
        <v>1</v>
      </c>
      <c r="H61" s="400">
        <v>1</v>
      </c>
      <c r="I61" s="328" t="s">
        <v>373</v>
      </c>
      <c r="J61" s="414"/>
      <c r="K61" s="415">
        <v>44743</v>
      </c>
      <c r="L61" s="415">
        <v>44764</v>
      </c>
      <c r="M61" s="930" t="s">
        <v>457</v>
      </c>
      <c r="N61" s="969" t="s">
        <v>458</v>
      </c>
      <c r="O61" s="413"/>
      <c r="P61" s="491"/>
    </row>
    <row r="62" spans="2:16" ht="31.5" x14ac:dyDescent="0.2">
      <c r="B62" s="925"/>
      <c r="C62" s="934"/>
      <c r="D62" s="931"/>
      <c r="E62" s="931"/>
      <c r="F62" s="416" t="s">
        <v>459</v>
      </c>
      <c r="G62" s="400">
        <v>1</v>
      </c>
      <c r="H62" s="400">
        <v>1</v>
      </c>
      <c r="I62" s="328" t="s">
        <v>954</v>
      </c>
      <c r="J62" s="417"/>
      <c r="K62" s="415">
        <v>44764</v>
      </c>
      <c r="L62" s="411">
        <v>44771</v>
      </c>
      <c r="M62" s="931"/>
      <c r="N62" s="970"/>
      <c r="O62" s="413"/>
      <c r="P62" s="491"/>
    </row>
    <row r="63" spans="2:16" ht="31.5" x14ac:dyDescent="0.2">
      <c r="B63" s="925"/>
      <c r="C63" s="935"/>
      <c r="D63" s="932"/>
      <c r="E63" s="932"/>
      <c r="F63" s="418" t="s">
        <v>460</v>
      </c>
      <c r="G63" s="419">
        <v>3</v>
      </c>
      <c r="H63" s="419">
        <v>3</v>
      </c>
      <c r="I63" s="328" t="s">
        <v>954</v>
      </c>
      <c r="J63" s="420"/>
      <c r="K63" s="421">
        <v>44814</v>
      </c>
      <c r="L63" s="421">
        <v>44819</v>
      </c>
      <c r="M63" s="932"/>
      <c r="N63" s="971"/>
      <c r="O63" s="422"/>
      <c r="P63" s="492"/>
    </row>
    <row r="64" spans="2:16" ht="89.25" x14ac:dyDescent="0.2">
      <c r="B64" s="925"/>
      <c r="C64" s="49" t="s">
        <v>461</v>
      </c>
      <c r="D64" s="423" t="s">
        <v>462</v>
      </c>
      <c r="E64" s="424" t="s">
        <v>463</v>
      </c>
      <c r="F64" s="425" t="s">
        <v>464</v>
      </c>
      <c r="G64" s="400">
        <v>1</v>
      </c>
      <c r="H64" s="400">
        <v>1</v>
      </c>
      <c r="I64" s="328" t="s">
        <v>373</v>
      </c>
      <c r="J64" s="426"/>
      <c r="K64" s="411">
        <v>44564</v>
      </c>
      <c r="L64" s="411">
        <v>44925</v>
      </c>
      <c r="M64" s="427" t="s">
        <v>465</v>
      </c>
      <c r="N64" s="428" t="s">
        <v>466</v>
      </c>
      <c r="O64" s="429"/>
      <c r="P64" s="491"/>
    </row>
    <row r="65" spans="2:16" x14ac:dyDescent="0.2">
      <c r="B65" s="925"/>
      <c r="C65" s="933" t="s">
        <v>467</v>
      </c>
      <c r="D65" s="922" t="s">
        <v>468</v>
      </c>
      <c r="E65" s="922" t="s">
        <v>469</v>
      </c>
      <c r="F65" s="430" t="s">
        <v>470</v>
      </c>
      <c r="G65" s="400">
        <v>1</v>
      </c>
      <c r="H65" s="400">
        <v>1</v>
      </c>
      <c r="I65" s="328" t="s">
        <v>373</v>
      </c>
      <c r="J65" s="417"/>
      <c r="K65" s="431">
        <v>44652</v>
      </c>
      <c r="L65" s="431">
        <v>44848</v>
      </c>
      <c r="M65" s="922" t="s">
        <v>471</v>
      </c>
      <c r="N65" s="432" t="s">
        <v>472</v>
      </c>
      <c r="O65" s="413"/>
      <c r="P65" s="491"/>
    </row>
    <row r="66" spans="2:16" ht="29.25" customHeight="1" x14ac:dyDescent="0.2">
      <c r="B66" s="925"/>
      <c r="C66" s="935"/>
      <c r="D66" s="923"/>
      <c r="E66" s="923"/>
      <c r="F66" s="430" t="s">
        <v>473</v>
      </c>
      <c r="G66" s="419">
        <v>1</v>
      </c>
      <c r="H66" s="419">
        <v>1</v>
      </c>
      <c r="I66" s="328" t="s">
        <v>373</v>
      </c>
      <c r="J66" s="417"/>
      <c r="K66" s="431">
        <v>44613</v>
      </c>
      <c r="L66" s="431">
        <v>44925</v>
      </c>
      <c r="M66" s="923"/>
      <c r="N66" s="432" t="s">
        <v>474</v>
      </c>
      <c r="O66" s="413"/>
      <c r="P66" s="491"/>
    </row>
    <row r="67" spans="2:16" ht="180" x14ac:dyDescent="0.2">
      <c r="B67" s="925"/>
      <c r="C67" s="433" t="s">
        <v>475</v>
      </c>
      <c r="D67" s="434" t="s">
        <v>476</v>
      </c>
      <c r="E67" s="434" t="s">
        <v>477</v>
      </c>
      <c r="F67" s="435" t="s">
        <v>478</v>
      </c>
      <c r="G67" s="408">
        <v>11</v>
      </c>
      <c r="H67" s="408">
        <v>11</v>
      </c>
      <c r="I67" s="328" t="s">
        <v>373</v>
      </c>
      <c r="J67" s="436"/>
      <c r="K67" s="437">
        <v>44575</v>
      </c>
      <c r="L67" s="437">
        <v>44910</v>
      </c>
      <c r="M67" s="434" t="s">
        <v>479</v>
      </c>
      <c r="N67" s="438" t="s">
        <v>480</v>
      </c>
      <c r="O67" s="439"/>
      <c r="P67" s="492"/>
    </row>
    <row r="68" spans="2:16" ht="30" x14ac:dyDescent="0.2">
      <c r="B68" s="925"/>
      <c r="C68" s="936" t="s">
        <v>481</v>
      </c>
      <c r="D68" s="908" t="s">
        <v>482</v>
      </c>
      <c r="E68" s="908" t="s">
        <v>483</v>
      </c>
      <c r="F68" s="435" t="s">
        <v>484</v>
      </c>
      <c r="G68" s="440" t="s">
        <v>485</v>
      </c>
      <c r="H68" s="440" t="s">
        <v>485</v>
      </c>
      <c r="I68" s="328" t="s">
        <v>373</v>
      </c>
      <c r="J68" s="441"/>
      <c r="K68" s="442">
        <v>44593</v>
      </c>
      <c r="L68" s="442">
        <v>44915</v>
      </c>
      <c r="M68" s="908" t="s">
        <v>486</v>
      </c>
      <c r="N68" s="962" t="s">
        <v>487</v>
      </c>
      <c r="O68" s="439"/>
      <c r="P68" s="492"/>
    </row>
    <row r="69" spans="2:16" x14ac:dyDescent="0.2">
      <c r="B69" s="925"/>
      <c r="C69" s="937"/>
      <c r="D69" s="939"/>
      <c r="E69" s="939"/>
      <c r="F69" s="443" t="s">
        <v>488</v>
      </c>
      <c r="G69" s="440" t="s">
        <v>489</v>
      </c>
      <c r="H69" s="440" t="s">
        <v>489</v>
      </c>
      <c r="I69" s="328" t="s">
        <v>373</v>
      </c>
      <c r="J69" s="441"/>
      <c r="K69" s="442">
        <v>44593</v>
      </c>
      <c r="L69" s="442">
        <v>44915</v>
      </c>
      <c r="M69" s="939"/>
      <c r="N69" s="963"/>
      <c r="O69" s="439"/>
      <c r="P69" s="492"/>
    </row>
    <row r="70" spans="2:16" ht="30" x14ac:dyDescent="0.2">
      <c r="B70" s="925"/>
      <c r="C70" s="938"/>
      <c r="D70" s="912"/>
      <c r="E70" s="912"/>
      <c r="F70" s="435" t="s">
        <v>490</v>
      </c>
      <c r="G70" s="444" t="s">
        <v>106</v>
      </c>
      <c r="H70" s="436" t="s">
        <v>491</v>
      </c>
      <c r="I70" s="328" t="s">
        <v>954</v>
      </c>
      <c r="J70" s="441"/>
      <c r="K70" s="442">
        <v>44593</v>
      </c>
      <c r="L70" s="442">
        <v>44915</v>
      </c>
      <c r="M70" s="912"/>
      <c r="N70" s="964"/>
      <c r="O70" s="439"/>
      <c r="P70" s="492"/>
    </row>
    <row r="71" spans="2:16" ht="45" x14ac:dyDescent="0.2">
      <c r="B71" s="925"/>
      <c r="C71" s="965" t="s">
        <v>492</v>
      </c>
      <c r="D71" s="908" t="s">
        <v>493</v>
      </c>
      <c r="E71" s="434"/>
      <c r="F71" s="445" t="s">
        <v>494</v>
      </c>
      <c r="G71" s="440" t="s">
        <v>495</v>
      </c>
      <c r="H71" s="440" t="s">
        <v>495</v>
      </c>
      <c r="I71" s="328" t="s">
        <v>373</v>
      </c>
      <c r="J71" s="446"/>
      <c r="K71" s="437">
        <v>44593</v>
      </c>
      <c r="L71" s="349">
        <v>44925</v>
      </c>
      <c r="M71" s="434" t="s">
        <v>496</v>
      </c>
      <c r="N71" s="407" t="s">
        <v>497</v>
      </c>
      <c r="O71" s="439"/>
      <c r="P71" s="492"/>
    </row>
    <row r="72" spans="2:16" ht="45" x14ac:dyDescent="0.2">
      <c r="B72" s="925"/>
      <c r="C72" s="966"/>
      <c r="D72" s="912"/>
      <c r="E72" s="351"/>
      <c r="F72" s="445" t="s">
        <v>498</v>
      </c>
      <c r="G72" s="440" t="s">
        <v>495</v>
      </c>
      <c r="H72" s="440" t="s">
        <v>495</v>
      </c>
      <c r="I72" s="328" t="s">
        <v>373</v>
      </c>
      <c r="J72" s="447"/>
      <c r="K72" s="349">
        <v>44562</v>
      </c>
      <c r="L72" s="349">
        <v>44925</v>
      </c>
      <c r="M72" s="434" t="s">
        <v>499</v>
      </c>
      <c r="N72" s="407" t="s">
        <v>500</v>
      </c>
      <c r="O72" s="439"/>
      <c r="P72" s="492"/>
    </row>
    <row r="73" spans="2:16" ht="60" x14ac:dyDescent="0.2">
      <c r="B73" s="925"/>
      <c r="C73" s="965" t="s">
        <v>501</v>
      </c>
      <c r="D73" s="908" t="s">
        <v>502</v>
      </c>
      <c r="E73" s="908" t="s">
        <v>503</v>
      </c>
      <c r="F73" s="345" t="s">
        <v>504</v>
      </c>
      <c r="G73" s="440" t="s">
        <v>505</v>
      </c>
      <c r="H73" s="440" t="s">
        <v>505</v>
      </c>
      <c r="I73" s="328" t="s">
        <v>373</v>
      </c>
      <c r="J73" s="447"/>
      <c r="K73" s="437">
        <v>44564</v>
      </c>
      <c r="L73" s="437">
        <v>44925</v>
      </c>
      <c r="M73" s="908" t="s">
        <v>506</v>
      </c>
      <c r="N73" s="967" t="s">
        <v>507</v>
      </c>
      <c r="O73" s="439"/>
      <c r="P73" s="492"/>
    </row>
    <row r="74" spans="2:16" ht="30" x14ac:dyDescent="0.2">
      <c r="B74" s="925"/>
      <c r="C74" s="966"/>
      <c r="D74" s="912"/>
      <c r="E74" s="912"/>
      <c r="F74" s="448" t="s">
        <v>508</v>
      </c>
      <c r="G74" s="440" t="s">
        <v>485</v>
      </c>
      <c r="H74" s="440" t="s">
        <v>485</v>
      </c>
      <c r="I74" s="328" t="s">
        <v>373</v>
      </c>
      <c r="J74" s="447"/>
      <c r="K74" s="349">
        <v>44621</v>
      </c>
      <c r="L74" s="349">
        <v>44925</v>
      </c>
      <c r="M74" s="912"/>
      <c r="N74" s="968"/>
      <c r="O74" s="439"/>
      <c r="P74" s="492"/>
    </row>
    <row r="75" spans="2:16" ht="45" x14ac:dyDescent="0.2">
      <c r="B75" s="925"/>
      <c r="C75" s="933" t="s">
        <v>509</v>
      </c>
      <c r="D75" s="940"/>
      <c r="E75" s="942" t="s">
        <v>510</v>
      </c>
      <c r="F75" s="450" t="s">
        <v>511</v>
      </c>
      <c r="G75" s="419">
        <v>24</v>
      </c>
      <c r="H75" s="419">
        <v>24</v>
      </c>
      <c r="I75" s="328" t="s">
        <v>373</v>
      </c>
      <c r="J75" s="417"/>
      <c r="K75" s="431">
        <v>44564</v>
      </c>
      <c r="L75" s="431">
        <v>44925</v>
      </c>
      <c r="M75" s="942" t="s">
        <v>512</v>
      </c>
      <c r="N75" s="954" t="s">
        <v>513</v>
      </c>
      <c r="O75" s="422"/>
      <c r="P75" s="492"/>
    </row>
    <row r="76" spans="2:16" ht="78.75" customHeight="1" x14ac:dyDescent="0.25">
      <c r="B76" s="925"/>
      <c r="C76" s="935"/>
      <c r="D76" s="941"/>
      <c r="E76" s="943"/>
      <c r="F76" s="451" t="s">
        <v>514</v>
      </c>
      <c r="G76" s="452">
        <v>3</v>
      </c>
      <c r="H76" s="452">
        <v>3</v>
      </c>
      <c r="I76" s="328" t="s">
        <v>373</v>
      </c>
      <c r="J76" s="453"/>
      <c r="K76" s="431">
        <v>44691</v>
      </c>
      <c r="L76" s="349">
        <v>44925</v>
      </c>
      <c r="M76" s="943"/>
      <c r="N76" s="955"/>
      <c r="O76" s="454"/>
      <c r="P76" s="493"/>
    </row>
    <row r="77" spans="2:16" ht="120" customHeight="1" x14ac:dyDescent="0.2">
      <c r="B77" s="925"/>
      <c r="C77" s="49" t="s">
        <v>515</v>
      </c>
      <c r="D77" s="455" t="s">
        <v>516</v>
      </c>
      <c r="E77" s="455" t="s">
        <v>517</v>
      </c>
      <c r="F77" s="456" t="s">
        <v>518</v>
      </c>
      <c r="G77" s="457" t="s">
        <v>485</v>
      </c>
      <c r="H77" s="458">
        <v>4</v>
      </c>
      <c r="I77" s="328" t="s">
        <v>400</v>
      </c>
      <c r="J77" s="426"/>
      <c r="K77" s="411">
        <v>44683</v>
      </c>
      <c r="L77" s="411">
        <v>44925</v>
      </c>
      <c r="M77" s="455" t="s">
        <v>519</v>
      </c>
      <c r="N77" s="407" t="s">
        <v>520</v>
      </c>
      <c r="O77" s="459"/>
      <c r="P77" s="491"/>
    </row>
    <row r="78" spans="2:16" ht="45" x14ac:dyDescent="0.25">
      <c r="B78" s="925"/>
      <c r="C78" s="956" t="s">
        <v>521</v>
      </c>
      <c r="D78" s="959" t="s">
        <v>522</v>
      </c>
      <c r="E78" s="460" t="s">
        <v>523</v>
      </c>
      <c r="F78" s="461" t="s">
        <v>524</v>
      </c>
      <c r="G78" s="462">
        <v>2</v>
      </c>
      <c r="H78" s="462">
        <v>2</v>
      </c>
      <c r="I78" s="328" t="s">
        <v>373</v>
      </c>
      <c r="J78" s="464"/>
      <c r="K78" s="465" t="s">
        <v>525</v>
      </c>
      <c r="L78" s="437">
        <v>44925</v>
      </c>
      <c r="M78" s="959" t="s">
        <v>526</v>
      </c>
      <c r="N78" s="466" t="s">
        <v>527</v>
      </c>
      <c r="O78" s="467"/>
      <c r="P78" s="494"/>
    </row>
    <row r="79" spans="2:16" ht="30" x14ac:dyDescent="0.25">
      <c r="B79" s="925"/>
      <c r="C79" s="957"/>
      <c r="D79" s="960"/>
      <c r="E79" s="460" t="s">
        <v>528</v>
      </c>
      <c r="F79" s="461" t="s">
        <v>529</v>
      </c>
      <c r="G79" s="462">
        <v>1</v>
      </c>
      <c r="H79" s="462">
        <v>1</v>
      </c>
      <c r="I79" s="328" t="s">
        <v>373</v>
      </c>
      <c r="J79" s="464"/>
      <c r="K79" s="468">
        <v>44593</v>
      </c>
      <c r="L79" s="468">
        <v>44915</v>
      </c>
      <c r="M79" s="960"/>
      <c r="N79" s="469" t="s">
        <v>530</v>
      </c>
      <c r="O79" s="467"/>
      <c r="P79" s="494"/>
    </row>
    <row r="80" spans="2:16" ht="30" x14ac:dyDescent="0.25">
      <c r="B80" s="925"/>
      <c r="C80" s="957"/>
      <c r="D80" s="960"/>
      <c r="E80" s="460" t="s">
        <v>531</v>
      </c>
      <c r="F80" s="470" t="s">
        <v>532</v>
      </c>
      <c r="G80" s="462">
        <v>1</v>
      </c>
      <c r="H80" s="462">
        <v>1</v>
      </c>
      <c r="I80" s="328" t="s">
        <v>373</v>
      </c>
      <c r="J80" s="464"/>
      <c r="K80" s="468">
        <v>44593</v>
      </c>
      <c r="L80" s="468">
        <v>44915</v>
      </c>
      <c r="M80" s="960"/>
      <c r="N80" s="469" t="s">
        <v>533</v>
      </c>
      <c r="O80" s="467"/>
      <c r="P80" s="494"/>
    </row>
    <row r="81" spans="2:16" ht="30" x14ac:dyDescent="0.25">
      <c r="B81" s="925"/>
      <c r="C81" s="957"/>
      <c r="D81" s="960"/>
      <c r="E81" s="460" t="s">
        <v>534</v>
      </c>
      <c r="F81" s="470" t="s">
        <v>535</v>
      </c>
      <c r="G81" s="462">
        <v>1</v>
      </c>
      <c r="H81" s="462">
        <v>1</v>
      </c>
      <c r="I81" s="328" t="s">
        <v>373</v>
      </c>
      <c r="J81" s="464"/>
      <c r="K81" s="468">
        <v>44593</v>
      </c>
      <c r="L81" s="468">
        <v>44915</v>
      </c>
      <c r="M81" s="960"/>
      <c r="N81" s="462" t="s">
        <v>536</v>
      </c>
      <c r="O81" s="502"/>
      <c r="P81" s="494"/>
    </row>
    <row r="82" spans="2:16" ht="30" x14ac:dyDescent="0.25">
      <c r="B82" s="925"/>
      <c r="C82" s="958"/>
      <c r="D82" s="961"/>
      <c r="E82" s="471" t="s">
        <v>537</v>
      </c>
      <c r="F82" s="470" t="s">
        <v>538</v>
      </c>
      <c r="G82" s="462">
        <v>2</v>
      </c>
      <c r="H82" s="462">
        <v>2</v>
      </c>
      <c r="I82" s="328" t="s">
        <v>373</v>
      </c>
      <c r="J82" s="464"/>
      <c r="K82" s="472">
        <v>44621</v>
      </c>
      <c r="L82" s="472">
        <v>44915</v>
      </c>
      <c r="M82" s="961"/>
      <c r="N82" s="473" t="s">
        <v>539</v>
      </c>
      <c r="O82" s="467"/>
      <c r="P82" s="494"/>
    </row>
    <row r="83" spans="2:16" ht="81" customHeight="1" x14ac:dyDescent="0.2">
      <c r="B83" s="925"/>
      <c r="C83" s="474" t="s">
        <v>540</v>
      </c>
      <c r="D83" s="944" t="s">
        <v>541</v>
      </c>
      <c r="E83" s="944" t="s">
        <v>542</v>
      </c>
      <c r="F83" s="475" t="s">
        <v>543</v>
      </c>
      <c r="G83" s="476">
        <v>4</v>
      </c>
      <c r="H83" s="476">
        <v>4</v>
      </c>
      <c r="I83" s="328" t="s">
        <v>373</v>
      </c>
      <c r="J83" s="477"/>
      <c r="K83" s="951">
        <v>44593</v>
      </c>
      <c r="L83" s="951">
        <v>44915</v>
      </c>
      <c r="M83" s="944" t="s">
        <v>544</v>
      </c>
      <c r="N83" s="944" t="s">
        <v>545</v>
      </c>
      <c r="O83" s="478"/>
      <c r="P83" s="495"/>
    </row>
    <row r="84" spans="2:16" ht="36.75" customHeight="1" x14ac:dyDescent="0.2">
      <c r="B84" s="925"/>
      <c r="C84" s="479"/>
      <c r="D84" s="945"/>
      <c r="E84" s="945"/>
      <c r="F84" s="475" t="s">
        <v>546</v>
      </c>
      <c r="G84" s="476">
        <v>2</v>
      </c>
      <c r="H84" s="476">
        <v>2</v>
      </c>
      <c r="I84" s="328" t="s">
        <v>373</v>
      </c>
      <c r="J84" s="477"/>
      <c r="K84" s="952"/>
      <c r="L84" s="952"/>
      <c r="M84" s="945"/>
      <c r="N84" s="945"/>
      <c r="O84" s="478"/>
      <c r="P84" s="495"/>
    </row>
    <row r="85" spans="2:16" ht="30.75" thickBot="1" x14ac:dyDescent="0.25">
      <c r="B85" s="926"/>
      <c r="C85" s="496"/>
      <c r="D85" s="946"/>
      <c r="E85" s="946"/>
      <c r="F85" s="497" t="s">
        <v>547</v>
      </c>
      <c r="G85" s="498">
        <v>2</v>
      </c>
      <c r="H85" s="498">
        <v>2</v>
      </c>
      <c r="I85" s="328" t="s">
        <v>373</v>
      </c>
      <c r="J85" s="499"/>
      <c r="K85" s="953"/>
      <c r="L85" s="953"/>
      <c r="M85" s="946"/>
      <c r="N85" s="946"/>
      <c r="O85" s="500"/>
      <c r="P85" s="501"/>
    </row>
    <row r="87" spans="2:16" ht="15.75" thickBot="1" x14ac:dyDescent="0.25"/>
    <row r="88" spans="2:16" ht="25.5" customHeight="1" x14ac:dyDescent="0.2">
      <c r="B88" s="353" t="s">
        <v>6</v>
      </c>
      <c r="C88" s="860" t="s">
        <v>39</v>
      </c>
      <c r="D88" s="860"/>
      <c r="E88" s="860"/>
      <c r="F88" s="860"/>
      <c r="G88" s="860"/>
      <c r="H88" s="860"/>
      <c r="I88" s="860"/>
      <c r="J88" s="860"/>
      <c r="K88" s="860"/>
      <c r="L88" s="860"/>
      <c r="M88" s="860"/>
      <c r="N88" s="860"/>
      <c r="O88" s="860"/>
      <c r="P88" s="861"/>
    </row>
    <row r="89" spans="2:16" ht="22.5" customHeight="1" x14ac:dyDescent="0.2">
      <c r="B89" s="354" t="s">
        <v>141</v>
      </c>
      <c r="C89" s="972" t="s">
        <v>133</v>
      </c>
      <c r="D89" s="973"/>
      <c r="E89" s="973"/>
      <c r="F89" s="973"/>
      <c r="G89" s="973"/>
      <c r="H89" s="973"/>
      <c r="I89" s="973"/>
      <c r="J89" s="973"/>
      <c r="K89" s="973"/>
      <c r="L89" s="973"/>
      <c r="M89" s="973"/>
      <c r="N89" s="973"/>
      <c r="O89" s="973"/>
      <c r="P89" s="974"/>
    </row>
    <row r="90" spans="2:16" x14ac:dyDescent="0.2">
      <c r="B90" s="531" t="s">
        <v>7</v>
      </c>
      <c r="C90" s="975"/>
      <c r="D90" s="975"/>
      <c r="E90" s="975"/>
      <c r="F90" s="975"/>
      <c r="G90" s="975"/>
      <c r="H90" s="975"/>
      <c r="I90" s="975"/>
      <c r="J90" s="975"/>
      <c r="K90" s="975"/>
      <c r="L90" s="975"/>
      <c r="M90" s="975"/>
      <c r="N90" s="975"/>
      <c r="O90" s="975"/>
      <c r="P90" s="976"/>
    </row>
    <row r="91" spans="2:16" ht="28.5" customHeight="1" thickBot="1" x14ac:dyDescent="0.25">
      <c r="B91" s="977" t="s">
        <v>3</v>
      </c>
      <c r="C91" s="978"/>
      <c r="D91" s="978"/>
      <c r="E91" s="978"/>
      <c r="F91" s="978"/>
      <c r="G91" s="978"/>
      <c r="H91" s="978"/>
      <c r="I91" s="978"/>
      <c r="J91" s="978"/>
      <c r="K91" s="978"/>
      <c r="L91" s="978"/>
      <c r="M91" s="979"/>
      <c r="N91" s="980" t="s">
        <v>19</v>
      </c>
      <c r="O91" s="979"/>
      <c r="P91" s="532" t="s">
        <v>123</v>
      </c>
    </row>
    <row r="92" spans="2:16" ht="15.75" x14ac:dyDescent="0.2">
      <c r="B92" s="998" t="s">
        <v>549</v>
      </c>
      <c r="C92" s="1000" t="s">
        <v>0</v>
      </c>
      <c r="D92" s="1002" t="s">
        <v>152</v>
      </c>
      <c r="E92" s="1002" t="s">
        <v>154</v>
      </c>
      <c r="F92" s="1000" t="s">
        <v>1</v>
      </c>
      <c r="G92" s="1002" t="s">
        <v>341</v>
      </c>
      <c r="H92" s="1002" t="s">
        <v>61</v>
      </c>
      <c r="I92" s="1002" t="s">
        <v>151</v>
      </c>
      <c r="J92" s="1002" t="s">
        <v>5</v>
      </c>
      <c r="K92" s="1015" t="s">
        <v>149</v>
      </c>
      <c r="L92" s="1016"/>
      <c r="M92" s="1004" t="s">
        <v>142</v>
      </c>
      <c r="N92" s="1004" t="s">
        <v>153</v>
      </c>
      <c r="O92" s="1004" t="s">
        <v>119</v>
      </c>
      <c r="P92" s="1006" t="s">
        <v>120</v>
      </c>
    </row>
    <row r="93" spans="2:16" ht="69.75" customHeight="1" thickBot="1" x14ac:dyDescent="0.25">
      <c r="B93" s="999"/>
      <c r="C93" s="1001"/>
      <c r="D93" s="1003"/>
      <c r="E93" s="1003"/>
      <c r="F93" s="1001"/>
      <c r="G93" s="1003"/>
      <c r="H93" s="1003"/>
      <c r="I93" s="1003"/>
      <c r="J93" s="1003"/>
      <c r="K93" s="528" t="s">
        <v>15</v>
      </c>
      <c r="L93" s="528" t="s">
        <v>16</v>
      </c>
      <c r="M93" s="1005"/>
      <c r="N93" s="1005"/>
      <c r="O93" s="1005"/>
      <c r="P93" s="1007"/>
    </row>
    <row r="94" spans="2:16" ht="36" customHeight="1" x14ac:dyDescent="0.2">
      <c r="B94" s="1021" t="s">
        <v>1094</v>
      </c>
      <c r="C94" s="982" t="s">
        <v>550</v>
      </c>
      <c r="D94" s="509"/>
      <c r="E94" s="985"/>
      <c r="F94" s="529" t="s">
        <v>551</v>
      </c>
      <c r="G94" s="512" t="s">
        <v>552</v>
      </c>
      <c r="H94" s="512" t="s">
        <v>552</v>
      </c>
      <c r="I94" s="328" t="s">
        <v>373</v>
      </c>
      <c r="J94" s="523"/>
      <c r="K94" s="530">
        <v>44562</v>
      </c>
      <c r="L94" s="530" t="s">
        <v>553</v>
      </c>
      <c r="M94" s="513" t="s">
        <v>554</v>
      </c>
      <c r="N94" s="514" t="s">
        <v>555</v>
      </c>
      <c r="O94" s="332"/>
      <c r="P94" s="356"/>
    </row>
    <row r="95" spans="2:16" ht="31.5" customHeight="1" x14ac:dyDescent="0.2">
      <c r="B95" s="1022"/>
      <c r="C95" s="982"/>
      <c r="D95" s="509"/>
      <c r="E95" s="985"/>
      <c r="F95" s="1008" t="s">
        <v>556</v>
      </c>
      <c r="G95" s="992" t="s">
        <v>485</v>
      </c>
      <c r="H95" s="992" t="s">
        <v>485</v>
      </c>
      <c r="I95" s="992" t="s">
        <v>373</v>
      </c>
      <c r="J95" s="506"/>
      <c r="K95" s="507" t="s">
        <v>557</v>
      </c>
      <c r="L95" s="507" t="s">
        <v>558</v>
      </c>
      <c r="M95" s="981" t="s">
        <v>559</v>
      </c>
      <c r="N95" s="1012" t="s">
        <v>560</v>
      </c>
      <c r="O95" s="98"/>
      <c r="P95" s="108"/>
    </row>
    <row r="96" spans="2:16" ht="34.5" customHeight="1" x14ac:dyDescent="0.2">
      <c r="B96" s="1022"/>
      <c r="C96" s="982"/>
      <c r="D96" s="509"/>
      <c r="E96" s="985"/>
      <c r="F96" s="1009"/>
      <c r="G96" s="1011"/>
      <c r="H96" s="1011"/>
      <c r="I96" s="1011"/>
      <c r="J96" s="506"/>
      <c r="K96" s="507" t="s">
        <v>561</v>
      </c>
      <c r="L96" s="507" t="s">
        <v>562</v>
      </c>
      <c r="M96" s="982"/>
      <c r="N96" s="1013"/>
      <c r="O96" s="98"/>
      <c r="P96" s="108"/>
    </row>
    <row r="97" spans="2:16" ht="24" x14ac:dyDescent="0.2">
      <c r="B97" s="1022"/>
      <c r="C97" s="982"/>
      <c r="D97" s="509"/>
      <c r="E97" s="985"/>
      <c r="F97" s="1009"/>
      <c r="G97" s="1011"/>
      <c r="H97" s="1011"/>
      <c r="I97" s="1011"/>
      <c r="J97" s="506"/>
      <c r="K97" s="507" t="s">
        <v>563</v>
      </c>
      <c r="L97" s="507" t="s">
        <v>564</v>
      </c>
      <c r="M97" s="982"/>
      <c r="N97" s="1013"/>
      <c r="O97" s="98"/>
      <c r="P97" s="108"/>
    </row>
    <row r="98" spans="2:16" ht="24" x14ac:dyDescent="0.2">
      <c r="B98" s="1022"/>
      <c r="C98" s="990"/>
      <c r="D98" s="509"/>
      <c r="E98" s="991"/>
      <c r="F98" s="1010"/>
      <c r="G98" s="993"/>
      <c r="H98" s="993"/>
      <c r="I98" s="993"/>
      <c r="J98" s="506"/>
      <c r="K98" s="507" t="s">
        <v>565</v>
      </c>
      <c r="L98" s="507" t="s">
        <v>566</v>
      </c>
      <c r="M98" s="990"/>
      <c r="N98" s="1014"/>
      <c r="O98" s="98"/>
      <c r="P98" s="108"/>
    </row>
    <row r="99" spans="2:16" ht="96" x14ac:dyDescent="0.2">
      <c r="B99" s="1022"/>
      <c r="C99" s="981" t="s">
        <v>567</v>
      </c>
      <c r="D99" s="981"/>
      <c r="E99" s="984"/>
      <c r="F99" s="515" t="s">
        <v>568</v>
      </c>
      <c r="G99" s="505" t="s">
        <v>569</v>
      </c>
      <c r="H99" s="505" t="s">
        <v>552</v>
      </c>
      <c r="I99" s="992" t="s">
        <v>373</v>
      </c>
      <c r="J99" s="506"/>
      <c r="K99" s="516">
        <v>44562</v>
      </c>
      <c r="L99" s="516" t="s">
        <v>570</v>
      </c>
      <c r="M99" s="100" t="s">
        <v>571</v>
      </c>
      <c r="N99" s="517" t="s">
        <v>572</v>
      </c>
      <c r="O99" s="98"/>
      <c r="P99" s="108"/>
    </row>
    <row r="100" spans="2:16" ht="96" x14ac:dyDescent="0.2">
      <c r="B100" s="1022"/>
      <c r="C100" s="982"/>
      <c r="D100" s="982"/>
      <c r="E100" s="985"/>
      <c r="F100" s="515" t="s">
        <v>573</v>
      </c>
      <c r="G100" s="505" t="s">
        <v>574</v>
      </c>
      <c r="H100" s="505" t="s">
        <v>574</v>
      </c>
      <c r="I100" s="1011"/>
      <c r="J100" s="506"/>
      <c r="K100" s="516">
        <v>44562</v>
      </c>
      <c r="L100" s="516" t="s">
        <v>575</v>
      </c>
      <c r="M100" s="100" t="s">
        <v>571</v>
      </c>
      <c r="N100" s="517" t="s">
        <v>576</v>
      </c>
      <c r="O100" s="98"/>
      <c r="P100" s="108"/>
    </row>
    <row r="101" spans="2:16" ht="108" x14ac:dyDescent="0.2">
      <c r="B101" s="1022"/>
      <c r="C101" s="982"/>
      <c r="D101" s="982"/>
      <c r="E101" s="985"/>
      <c r="F101" s="515" t="s">
        <v>577</v>
      </c>
      <c r="G101" s="505" t="s">
        <v>578</v>
      </c>
      <c r="H101" s="505" t="s">
        <v>579</v>
      </c>
      <c r="I101" s="1011"/>
      <c r="J101" s="506"/>
      <c r="K101" s="518">
        <v>44562</v>
      </c>
      <c r="L101" s="518" t="s">
        <v>575</v>
      </c>
      <c r="M101" s="519" t="s">
        <v>580</v>
      </c>
      <c r="N101" s="520" t="s">
        <v>581</v>
      </c>
      <c r="O101" s="98"/>
      <c r="P101" s="108"/>
    </row>
    <row r="102" spans="2:16" ht="84" x14ac:dyDescent="0.2">
      <c r="B102" s="1022"/>
      <c r="C102" s="982"/>
      <c r="D102" s="982"/>
      <c r="E102" s="985"/>
      <c r="F102" s="515" t="s">
        <v>582</v>
      </c>
      <c r="G102" s="511" t="s">
        <v>583</v>
      </c>
      <c r="H102" s="511" t="s">
        <v>583</v>
      </c>
      <c r="I102" s="993"/>
      <c r="J102" s="521"/>
      <c r="K102" s="516">
        <v>44562</v>
      </c>
      <c r="L102" s="516" t="s">
        <v>575</v>
      </c>
      <c r="M102" s="100" t="s">
        <v>584</v>
      </c>
      <c r="N102" s="522" t="s">
        <v>585</v>
      </c>
      <c r="O102" s="98"/>
      <c r="P102" s="108"/>
    </row>
    <row r="103" spans="2:16" x14ac:dyDescent="0.2">
      <c r="B103" s="1022"/>
      <c r="C103" s="982"/>
      <c r="D103" s="982"/>
      <c r="E103" s="985"/>
      <c r="F103" s="987" t="s">
        <v>586</v>
      </c>
      <c r="G103" s="992" t="s">
        <v>495</v>
      </c>
      <c r="H103" s="992" t="s">
        <v>485</v>
      </c>
      <c r="I103" s="992" t="s">
        <v>400</v>
      </c>
      <c r="J103" s="994"/>
      <c r="K103" s="516">
        <v>44652</v>
      </c>
      <c r="L103" s="516">
        <v>44926</v>
      </c>
      <c r="M103" s="996" t="s">
        <v>587</v>
      </c>
      <c r="N103" s="1024" t="s">
        <v>588</v>
      </c>
      <c r="O103" s="98"/>
      <c r="P103" s="108"/>
    </row>
    <row r="104" spans="2:16" x14ac:dyDescent="0.2">
      <c r="B104" s="1022"/>
      <c r="C104" s="982"/>
      <c r="D104" s="982"/>
      <c r="E104" s="985"/>
      <c r="F104" s="989"/>
      <c r="G104" s="993"/>
      <c r="H104" s="993"/>
      <c r="I104" s="1011"/>
      <c r="J104" s="995"/>
      <c r="K104" s="516">
        <v>44835</v>
      </c>
      <c r="L104" s="516">
        <v>36891</v>
      </c>
      <c r="M104" s="997"/>
      <c r="N104" s="1025"/>
      <c r="O104" s="98"/>
      <c r="P104" s="108"/>
    </row>
    <row r="105" spans="2:16" ht="24" x14ac:dyDescent="0.2">
      <c r="B105" s="1022"/>
      <c r="C105" s="990"/>
      <c r="D105" s="990"/>
      <c r="E105" s="991"/>
      <c r="F105" s="515" t="s">
        <v>589</v>
      </c>
      <c r="G105" s="505" t="s">
        <v>569</v>
      </c>
      <c r="H105" s="505" t="s">
        <v>552</v>
      </c>
      <c r="I105" s="1011"/>
      <c r="J105" s="506"/>
      <c r="K105" s="516">
        <v>44652</v>
      </c>
      <c r="L105" s="516">
        <v>44926</v>
      </c>
      <c r="M105" s="365" t="s">
        <v>587</v>
      </c>
      <c r="N105" s="517" t="s">
        <v>590</v>
      </c>
      <c r="O105" s="98"/>
      <c r="P105" s="108"/>
    </row>
    <row r="106" spans="2:16" ht="27.75" customHeight="1" x14ac:dyDescent="0.2">
      <c r="B106" s="1022"/>
      <c r="C106" s="981" t="s">
        <v>591</v>
      </c>
      <c r="D106" s="981"/>
      <c r="E106" s="984"/>
      <c r="F106" s="515" t="s">
        <v>592</v>
      </c>
      <c r="G106" s="505" t="s">
        <v>569</v>
      </c>
      <c r="H106" s="505" t="s">
        <v>552</v>
      </c>
      <c r="I106" s="993"/>
      <c r="J106" s="506"/>
      <c r="K106" s="516">
        <v>44562</v>
      </c>
      <c r="L106" s="516">
        <v>44926</v>
      </c>
      <c r="M106" s="365" t="s">
        <v>587</v>
      </c>
      <c r="N106" s="517" t="s">
        <v>593</v>
      </c>
      <c r="O106" s="98"/>
      <c r="P106" s="108"/>
    </row>
    <row r="107" spans="2:16" x14ac:dyDescent="0.2">
      <c r="B107" s="1022"/>
      <c r="C107" s="982"/>
      <c r="D107" s="982"/>
      <c r="E107" s="985"/>
      <c r="F107" s="515" t="s">
        <v>594</v>
      </c>
      <c r="G107" s="511" t="s">
        <v>552</v>
      </c>
      <c r="H107" s="511" t="s">
        <v>552</v>
      </c>
      <c r="I107" s="511"/>
      <c r="J107" s="521"/>
      <c r="K107" s="516">
        <v>44562</v>
      </c>
      <c r="L107" s="516">
        <v>44926</v>
      </c>
      <c r="M107" s="365" t="s">
        <v>587</v>
      </c>
      <c r="N107" s="517" t="s">
        <v>595</v>
      </c>
      <c r="O107" s="98"/>
      <c r="P107" s="108"/>
    </row>
    <row r="108" spans="2:16" x14ac:dyDescent="0.2">
      <c r="B108" s="1022"/>
      <c r="C108" s="982"/>
      <c r="D108" s="982"/>
      <c r="E108" s="985"/>
      <c r="F108" s="515" t="s">
        <v>596</v>
      </c>
      <c r="G108" s="511" t="s">
        <v>569</v>
      </c>
      <c r="H108" s="511" t="s">
        <v>552</v>
      </c>
      <c r="I108" s="511"/>
      <c r="J108" s="521"/>
      <c r="K108" s="516">
        <v>44652</v>
      </c>
      <c r="L108" s="516">
        <v>44926</v>
      </c>
      <c r="M108" s="365" t="s">
        <v>587</v>
      </c>
      <c r="N108" s="517" t="s">
        <v>598</v>
      </c>
      <c r="O108" s="98"/>
      <c r="P108" s="108"/>
    </row>
    <row r="109" spans="2:16" ht="22.5" customHeight="1" x14ac:dyDescent="0.2">
      <c r="B109" s="1022"/>
      <c r="C109" s="982"/>
      <c r="D109" s="982"/>
      <c r="E109" s="985"/>
      <c r="F109" s="515" t="s">
        <v>599</v>
      </c>
      <c r="G109" s="511" t="s">
        <v>569</v>
      </c>
      <c r="H109" s="511" t="s">
        <v>552</v>
      </c>
      <c r="I109" s="992" t="s">
        <v>400</v>
      </c>
      <c r="J109" s="521"/>
      <c r="K109" s="516">
        <v>44652</v>
      </c>
      <c r="L109" s="516">
        <v>44926</v>
      </c>
      <c r="M109" s="365" t="s">
        <v>587</v>
      </c>
      <c r="N109" s="517" t="s">
        <v>598</v>
      </c>
      <c r="O109" s="98"/>
      <c r="P109" s="108"/>
    </row>
    <row r="110" spans="2:16" ht="24" x14ac:dyDescent="0.2">
      <c r="B110" s="1022"/>
      <c r="C110" s="990"/>
      <c r="D110" s="990"/>
      <c r="E110" s="991"/>
      <c r="F110" s="515" t="s">
        <v>600</v>
      </c>
      <c r="G110" s="512" t="s">
        <v>569</v>
      </c>
      <c r="H110" s="512" t="s">
        <v>552</v>
      </c>
      <c r="I110" s="1011"/>
      <c r="J110" s="523"/>
      <c r="K110" s="516">
        <v>44652</v>
      </c>
      <c r="L110" s="516" t="s">
        <v>597</v>
      </c>
      <c r="M110" s="365" t="s">
        <v>601</v>
      </c>
      <c r="N110" s="517" t="s">
        <v>598</v>
      </c>
      <c r="O110" s="524"/>
      <c r="P110" s="533"/>
    </row>
    <row r="111" spans="2:16" ht="43.5" customHeight="1" x14ac:dyDescent="0.2">
      <c r="B111" s="1022"/>
      <c r="C111" s="503" t="s">
        <v>602</v>
      </c>
      <c r="D111" s="503"/>
      <c r="E111" s="504"/>
      <c r="F111" s="515" t="s">
        <v>603</v>
      </c>
      <c r="G111" s="510" t="s">
        <v>604</v>
      </c>
      <c r="H111" s="510" t="s">
        <v>604</v>
      </c>
      <c r="I111" s="1011"/>
      <c r="J111" s="525"/>
      <c r="K111" s="516">
        <v>44562</v>
      </c>
      <c r="L111" s="516">
        <v>44926</v>
      </c>
      <c r="M111" s="365" t="s">
        <v>587</v>
      </c>
      <c r="N111" s="508" t="s">
        <v>605</v>
      </c>
      <c r="O111" s="98"/>
      <c r="P111" s="108"/>
    </row>
    <row r="112" spans="2:16" x14ac:dyDescent="0.2">
      <c r="B112" s="1022"/>
      <c r="C112" s="981" t="s">
        <v>609</v>
      </c>
      <c r="D112" s="981"/>
      <c r="E112" s="1018"/>
      <c r="F112" s="1008" t="s">
        <v>606</v>
      </c>
      <c r="G112" s="992" t="s">
        <v>495</v>
      </c>
      <c r="H112" s="992" t="s">
        <v>495</v>
      </c>
      <c r="I112" s="993"/>
      <c r="J112" s="525"/>
      <c r="K112" s="516">
        <v>44568</v>
      </c>
      <c r="L112" s="516">
        <v>44926</v>
      </c>
      <c r="M112" s="1018" t="s">
        <v>607</v>
      </c>
      <c r="N112" s="1012" t="s">
        <v>608</v>
      </c>
      <c r="O112" s="98"/>
      <c r="P112" s="108"/>
    </row>
    <row r="113" spans="2:16" ht="38.25" customHeight="1" x14ac:dyDescent="0.2">
      <c r="B113" s="1022"/>
      <c r="C113" s="990"/>
      <c r="D113" s="990"/>
      <c r="E113" s="1020"/>
      <c r="F113" s="1010"/>
      <c r="G113" s="993"/>
      <c r="H113" s="993"/>
      <c r="I113" s="992" t="s">
        <v>400</v>
      </c>
      <c r="J113" s="506"/>
      <c r="K113" s="516">
        <v>44571</v>
      </c>
      <c r="L113" s="516">
        <v>44926</v>
      </c>
      <c r="M113" s="1020"/>
      <c r="N113" s="1014"/>
      <c r="O113" s="524"/>
      <c r="P113" s="533"/>
    </row>
    <row r="114" spans="2:16" ht="24" x14ac:dyDescent="0.2">
      <c r="B114" s="1022"/>
      <c r="C114" s="981" t="s">
        <v>610</v>
      </c>
      <c r="D114" s="981"/>
      <c r="E114" s="984"/>
      <c r="F114" s="987" t="s">
        <v>611</v>
      </c>
      <c r="G114" s="992" t="s">
        <v>485</v>
      </c>
      <c r="H114" s="992" t="s">
        <v>485</v>
      </c>
      <c r="I114" s="1011"/>
      <c r="J114" s="506"/>
      <c r="K114" s="507" t="s">
        <v>557</v>
      </c>
      <c r="L114" s="507" t="s">
        <v>558</v>
      </c>
      <c r="M114" s="996" t="s">
        <v>587</v>
      </c>
      <c r="N114" s="1018" t="s">
        <v>612</v>
      </c>
      <c r="O114" s="98"/>
      <c r="P114" s="108"/>
    </row>
    <row r="115" spans="2:16" ht="24" x14ac:dyDescent="0.2">
      <c r="B115" s="1022"/>
      <c r="C115" s="982"/>
      <c r="D115" s="982"/>
      <c r="E115" s="985"/>
      <c r="F115" s="988"/>
      <c r="G115" s="1011"/>
      <c r="H115" s="1011"/>
      <c r="I115" s="1011"/>
      <c r="J115" s="506"/>
      <c r="K115" s="507" t="s">
        <v>561</v>
      </c>
      <c r="L115" s="507" t="s">
        <v>562</v>
      </c>
      <c r="M115" s="1017"/>
      <c r="N115" s="1019"/>
      <c r="O115" s="98"/>
      <c r="P115" s="108"/>
    </row>
    <row r="116" spans="2:16" ht="24" x14ac:dyDescent="0.2">
      <c r="B116" s="1022"/>
      <c r="C116" s="982"/>
      <c r="D116" s="982"/>
      <c r="E116" s="985"/>
      <c r="F116" s="988"/>
      <c r="G116" s="1011"/>
      <c r="H116" s="1011"/>
      <c r="I116" s="993"/>
      <c r="J116" s="506"/>
      <c r="K116" s="507" t="s">
        <v>563</v>
      </c>
      <c r="L116" s="507" t="s">
        <v>564</v>
      </c>
      <c r="M116" s="1017"/>
      <c r="N116" s="1019"/>
      <c r="O116" s="98"/>
      <c r="P116" s="108"/>
    </row>
    <row r="117" spans="2:16" ht="24" x14ac:dyDescent="0.2">
      <c r="B117" s="1022"/>
      <c r="C117" s="982"/>
      <c r="D117" s="982"/>
      <c r="E117" s="985"/>
      <c r="F117" s="989"/>
      <c r="G117" s="993"/>
      <c r="H117" s="993"/>
      <c r="I117" s="512" t="s">
        <v>373</v>
      </c>
      <c r="J117" s="506"/>
      <c r="K117" s="507" t="s">
        <v>565</v>
      </c>
      <c r="L117" s="507" t="s">
        <v>566</v>
      </c>
      <c r="M117" s="997"/>
      <c r="N117" s="1020"/>
      <c r="O117" s="98"/>
      <c r="P117" s="108"/>
    </row>
    <row r="118" spans="2:16" ht="48" x14ac:dyDescent="0.2">
      <c r="B118" s="1022"/>
      <c r="C118" s="982"/>
      <c r="D118" s="982"/>
      <c r="E118" s="985"/>
      <c r="F118" s="526" t="s">
        <v>613</v>
      </c>
      <c r="G118" s="505" t="s">
        <v>552</v>
      </c>
      <c r="H118" s="505" t="s">
        <v>552</v>
      </c>
      <c r="I118" s="505" t="s">
        <v>868</v>
      </c>
      <c r="J118" s="506"/>
      <c r="K118" s="516">
        <v>44835</v>
      </c>
      <c r="L118" s="516">
        <v>44926</v>
      </c>
      <c r="M118" s="100" t="s">
        <v>614</v>
      </c>
      <c r="N118" s="527" t="s">
        <v>615</v>
      </c>
      <c r="O118" s="98"/>
      <c r="P118" s="108"/>
    </row>
    <row r="119" spans="2:16" ht="48.75" thickBot="1" x14ac:dyDescent="0.25">
      <c r="B119" s="1023"/>
      <c r="C119" s="983"/>
      <c r="D119" s="983"/>
      <c r="E119" s="986"/>
      <c r="F119" s="534" t="s">
        <v>616</v>
      </c>
      <c r="G119" s="535" t="s">
        <v>552</v>
      </c>
      <c r="H119" s="535" t="s">
        <v>552</v>
      </c>
      <c r="I119" s="535" t="s">
        <v>373</v>
      </c>
      <c r="J119" s="536"/>
      <c r="K119" s="537">
        <v>44835</v>
      </c>
      <c r="L119" s="537">
        <v>44926</v>
      </c>
      <c r="M119" s="374" t="s">
        <v>617</v>
      </c>
      <c r="N119" s="538" t="s">
        <v>618</v>
      </c>
      <c r="O119" s="539"/>
      <c r="P119" s="540"/>
    </row>
    <row r="120" spans="2:16" ht="30" customHeight="1" x14ac:dyDescent="0.2"/>
    <row r="121" spans="2:16" ht="24.75" customHeight="1" thickBot="1" x14ac:dyDescent="0.25"/>
    <row r="122" spans="2:16" ht="20.25" x14ac:dyDescent="0.2">
      <c r="B122" s="368" t="s">
        <v>6</v>
      </c>
      <c r="C122" s="566" t="s">
        <v>147</v>
      </c>
      <c r="D122" s="567"/>
      <c r="E122" s="568"/>
      <c r="F122" s="568"/>
      <c r="G122" s="568"/>
      <c r="H122" s="568"/>
      <c r="I122" s="568"/>
      <c r="J122" s="568"/>
      <c r="K122" s="568"/>
      <c r="L122" s="569"/>
      <c r="M122" s="570" t="s">
        <v>144</v>
      </c>
      <c r="N122" s="1026" t="s">
        <v>150</v>
      </c>
      <c r="O122" s="1026"/>
      <c r="P122" s="1027"/>
    </row>
    <row r="123" spans="2:16" ht="15.75" x14ac:dyDescent="0.2">
      <c r="B123" s="369" t="s">
        <v>141</v>
      </c>
      <c r="C123" s="545" t="s">
        <v>133</v>
      </c>
      <c r="D123" s="546"/>
      <c r="E123" s="546"/>
      <c r="F123" s="546"/>
      <c r="G123" s="546"/>
      <c r="H123" s="546"/>
      <c r="I123" s="546"/>
      <c r="J123" s="546"/>
      <c r="K123" s="546"/>
      <c r="L123" s="546"/>
      <c r="M123" s="547" t="s">
        <v>117</v>
      </c>
      <c r="N123" s="1028" t="s">
        <v>146</v>
      </c>
      <c r="O123" s="1028"/>
      <c r="P123" s="1029"/>
    </row>
    <row r="124" spans="2:16" ht="15.75" x14ac:dyDescent="0.2">
      <c r="B124" s="487" t="s">
        <v>7</v>
      </c>
      <c r="C124" s="1030" t="s">
        <v>619</v>
      </c>
      <c r="D124" s="1030"/>
      <c r="E124" s="1030"/>
      <c r="F124" s="1030"/>
      <c r="G124" s="1030"/>
      <c r="H124" s="1030"/>
      <c r="I124" s="1030"/>
      <c r="J124" s="1030"/>
      <c r="K124" s="1030"/>
      <c r="L124" s="1030"/>
      <c r="M124" s="1030"/>
      <c r="N124" s="1030"/>
      <c r="O124" s="1030"/>
      <c r="P124" s="832"/>
    </row>
    <row r="125" spans="2:16" ht="27" customHeight="1" x14ac:dyDescent="0.2">
      <c r="B125" s="868" t="s">
        <v>3</v>
      </c>
      <c r="C125" s="1031"/>
      <c r="D125" s="1031"/>
      <c r="E125" s="1031"/>
      <c r="F125" s="1031"/>
      <c r="G125" s="1031"/>
      <c r="H125" s="1031"/>
      <c r="I125" s="1031"/>
      <c r="J125" s="1031"/>
      <c r="K125" s="1031"/>
      <c r="L125" s="1031"/>
      <c r="M125" s="1031"/>
      <c r="N125" s="1032" t="s">
        <v>19</v>
      </c>
      <c r="O125" s="1033"/>
      <c r="P125" s="355" t="s">
        <v>123</v>
      </c>
    </row>
    <row r="126" spans="2:16" ht="15.75" x14ac:dyDescent="0.2">
      <c r="B126" s="817" t="s">
        <v>158</v>
      </c>
      <c r="C126" s="818" t="s">
        <v>0</v>
      </c>
      <c r="D126" s="823" t="s">
        <v>152</v>
      </c>
      <c r="E126" s="819" t="s">
        <v>154</v>
      </c>
      <c r="F126" s="818" t="s">
        <v>1</v>
      </c>
      <c r="G126" s="823" t="s">
        <v>341</v>
      </c>
      <c r="H126" s="819" t="s">
        <v>61</v>
      </c>
      <c r="I126" s="819" t="s">
        <v>151</v>
      </c>
      <c r="J126" s="823" t="s">
        <v>620</v>
      </c>
      <c r="K126" s="820" t="s">
        <v>149</v>
      </c>
      <c r="L126" s="821"/>
      <c r="M126" s="819" t="s">
        <v>142</v>
      </c>
      <c r="N126" s="823" t="s">
        <v>153</v>
      </c>
      <c r="O126" s="819" t="s">
        <v>119</v>
      </c>
      <c r="P126" s="822" t="s">
        <v>120</v>
      </c>
    </row>
    <row r="127" spans="2:16" ht="67.5" customHeight="1" thickBot="1" x14ac:dyDescent="0.25">
      <c r="B127" s="817"/>
      <c r="C127" s="818"/>
      <c r="D127" s="894"/>
      <c r="E127" s="818"/>
      <c r="F127" s="818"/>
      <c r="G127" s="894"/>
      <c r="H127" s="819"/>
      <c r="I127" s="819"/>
      <c r="J127" s="824"/>
      <c r="K127" s="107" t="s">
        <v>15</v>
      </c>
      <c r="L127" s="107" t="s">
        <v>16</v>
      </c>
      <c r="M127" s="819"/>
      <c r="N127" s="824"/>
      <c r="O127" s="819"/>
      <c r="P127" s="822"/>
    </row>
    <row r="128" spans="2:16" ht="315" x14ac:dyDescent="0.2">
      <c r="B128" s="571"/>
      <c r="C128" s="548" t="s">
        <v>621</v>
      </c>
      <c r="D128" s="198" t="s">
        <v>622</v>
      </c>
      <c r="E128" s="377" t="s">
        <v>623</v>
      </c>
      <c r="F128" s="376" t="s">
        <v>624</v>
      </c>
      <c r="G128" s="549">
        <v>1</v>
      </c>
      <c r="H128" s="195" t="s">
        <v>625</v>
      </c>
      <c r="I128" s="757">
        <v>1</v>
      </c>
      <c r="J128" s="195"/>
      <c r="K128" s="550">
        <v>44564</v>
      </c>
      <c r="L128" s="550">
        <v>44926</v>
      </c>
      <c r="M128" s="320" t="s">
        <v>626</v>
      </c>
      <c r="N128" s="551" t="s">
        <v>627</v>
      </c>
      <c r="O128" s="552"/>
      <c r="P128" s="572"/>
    </row>
    <row r="129" spans="2:16" ht="165.75" thickBot="1" x14ac:dyDescent="0.25">
      <c r="B129" s="573"/>
      <c r="C129" s="574" t="s">
        <v>628</v>
      </c>
      <c r="D129" s="376" t="s">
        <v>629</v>
      </c>
      <c r="E129" s="377" t="s">
        <v>630</v>
      </c>
      <c r="F129" s="376" t="s">
        <v>631</v>
      </c>
      <c r="G129" s="549">
        <v>0.85</v>
      </c>
      <c r="H129" s="195">
        <v>0.9</v>
      </c>
      <c r="I129" s="195">
        <v>0.9</v>
      </c>
      <c r="J129" s="195"/>
      <c r="K129" s="550">
        <v>44743</v>
      </c>
      <c r="L129" s="550">
        <v>44876</v>
      </c>
      <c r="M129" s="553" t="s">
        <v>632</v>
      </c>
      <c r="N129" s="553" t="s">
        <v>633</v>
      </c>
      <c r="O129" s="552"/>
      <c r="P129" s="572"/>
    </row>
    <row r="130" spans="2:16" ht="180.75" thickBot="1" x14ac:dyDescent="0.25">
      <c r="B130" s="573" t="s">
        <v>440</v>
      </c>
      <c r="C130" s="1034" t="s">
        <v>634</v>
      </c>
      <c r="D130" s="1036" t="s">
        <v>629</v>
      </c>
      <c r="E130" s="1038" t="s">
        <v>630</v>
      </c>
      <c r="F130" s="333" t="s">
        <v>635</v>
      </c>
      <c r="G130" s="1040">
        <v>1</v>
      </c>
      <c r="H130" s="1042">
        <v>1</v>
      </c>
      <c r="I130" s="757">
        <v>1</v>
      </c>
      <c r="J130" s="195"/>
      <c r="K130" s="550">
        <v>44739</v>
      </c>
      <c r="L130" s="550">
        <v>44820</v>
      </c>
      <c r="M130" s="553" t="s">
        <v>636</v>
      </c>
      <c r="N130" s="555" t="s">
        <v>637</v>
      </c>
      <c r="O130" s="552"/>
      <c r="P130" s="572"/>
    </row>
    <row r="131" spans="2:16" ht="180.75" thickBot="1" x14ac:dyDescent="0.25">
      <c r="B131" s="573"/>
      <c r="C131" s="1035"/>
      <c r="D131" s="1037"/>
      <c r="E131" s="1039"/>
      <c r="F131" s="556" t="s">
        <v>638</v>
      </c>
      <c r="G131" s="1041"/>
      <c r="H131" s="1043"/>
      <c r="I131" s="757">
        <v>1</v>
      </c>
      <c r="J131" s="554"/>
      <c r="K131" s="550">
        <v>44823</v>
      </c>
      <c r="L131" s="550">
        <v>44844</v>
      </c>
      <c r="M131" s="553" t="s">
        <v>636</v>
      </c>
      <c r="N131" s="555" t="s">
        <v>639</v>
      </c>
      <c r="O131" s="552"/>
      <c r="P131" s="572"/>
    </row>
    <row r="132" spans="2:16" ht="60.75" thickBot="1" x14ac:dyDescent="0.25">
      <c r="B132" s="573"/>
      <c r="C132" s="557" t="s">
        <v>640</v>
      </c>
      <c r="D132" s="558" t="s">
        <v>641</v>
      </c>
      <c r="E132" s="558" t="s">
        <v>642</v>
      </c>
      <c r="F132" s="558" t="s">
        <v>643</v>
      </c>
      <c r="G132" s="328" t="s">
        <v>106</v>
      </c>
      <c r="H132" s="559">
        <v>1</v>
      </c>
      <c r="I132" s="757">
        <v>1</v>
      </c>
      <c r="J132" s="554"/>
      <c r="K132" s="560">
        <v>44743</v>
      </c>
      <c r="L132" s="560">
        <v>44926</v>
      </c>
      <c r="M132" s="561" t="s">
        <v>644</v>
      </c>
      <c r="N132" s="558" t="s">
        <v>645</v>
      </c>
      <c r="O132" s="552"/>
      <c r="P132" s="572"/>
    </row>
    <row r="133" spans="2:16" ht="209.25" thickBot="1" x14ac:dyDescent="0.25">
      <c r="B133" s="573"/>
      <c r="C133" s="99" t="s">
        <v>646</v>
      </c>
      <c r="D133" s="765" t="s">
        <v>647</v>
      </c>
      <c r="E133" s="765" t="s">
        <v>648</v>
      </c>
      <c r="F133" s="758" t="s">
        <v>649</v>
      </c>
      <c r="G133" s="759" t="s">
        <v>106</v>
      </c>
      <c r="H133" s="760">
        <v>1</v>
      </c>
      <c r="I133" s="757">
        <v>1</v>
      </c>
      <c r="J133" s="761"/>
      <c r="K133" s="762">
        <v>44743</v>
      </c>
      <c r="L133" s="763">
        <v>44834</v>
      </c>
      <c r="M133" s="758" t="s">
        <v>650</v>
      </c>
      <c r="N133" s="764" t="s">
        <v>651</v>
      </c>
      <c r="O133" s="552"/>
      <c r="P133" s="572"/>
    </row>
    <row r="134" spans="2:16" ht="84" customHeight="1" thickBot="1" x14ac:dyDescent="0.25">
      <c r="B134" s="573" t="s">
        <v>652</v>
      </c>
      <c r="C134" s="1048" t="s">
        <v>653</v>
      </c>
      <c r="D134" s="1036" t="s">
        <v>654</v>
      </c>
      <c r="E134" s="1036" t="s">
        <v>655</v>
      </c>
      <c r="F134" s="556" t="s">
        <v>656</v>
      </c>
      <c r="G134" s="318" t="s">
        <v>373</v>
      </c>
      <c r="H134" s="318" t="s">
        <v>657</v>
      </c>
      <c r="I134" s="757">
        <v>1</v>
      </c>
      <c r="J134" s="1050"/>
      <c r="K134" s="197">
        <v>44621</v>
      </c>
      <c r="L134" s="197">
        <v>44911</v>
      </c>
      <c r="M134" s="375" t="s">
        <v>658</v>
      </c>
      <c r="N134" s="391" t="s">
        <v>637</v>
      </c>
      <c r="O134" s="98"/>
      <c r="P134" s="108"/>
    </row>
    <row r="135" spans="2:16" ht="48" thickBot="1" x14ac:dyDescent="0.25">
      <c r="B135" s="573"/>
      <c r="C135" s="1049"/>
      <c r="D135" s="1037"/>
      <c r="E135" s="1037"/>
      <c r="F135" s="387" t="s">
        <v>659</v>
      </c>
      <c r="G135" s="318" t="s">
        <v>660</v>
      </c>
      <c r="H135" s="318" t="s">
        <v>625</v>
      </c>
      <c r="I135" s="757">
        <v>1</v>
      </c>
      <c r="J135" s="1051"/>
      <c r="K135" s="197">
        <v>44587</v>
      </c>
      <c r="L135" s="197">
        <v>44911</v>
      </c>
      <c r="M135" s="381" t="s">
        <v>661</v>
      </c>
      <c r="N135" s="391" t="s">
        <v>662</v>
      </c>
      <c r="O135" s="98"/>
      <c r="P135" s="108"/>
    </row>
    <row r="136" spans="2:16" ht="95.25" thickBot="1" x14ac:dyDescent="0.25">
      <c r="B136" s="573"/>
      <c r="C136" s="388" t="s">
        <v>663</v>
      </c>
      <c r="D136" s="192" t="s">
        <v>664</v>
      </c>
      <c r="E136" s="562" t="s">
        <v>665</v>
      </c>
      <c r="F136" s="425" t="s">
        <v>666</v>
      </c>
      <c r="G136" s="318" t="s">
        <v>667</v>
      </c>
      <c r="H136" s="318" t="s">
        <v>667</v>
      </c>
      <c r="I136" s="757">
        <v>1</v>
      </c>
      <c r="J136" s="318"/>
      <c r="K136" s="197">
        <v>44676</v>
      </c>
      <c r="L136" s="197">
        <v>44911</v>
      </c>
      <c r="M136" s="541" t="s">
        <v>668</v>
      </c>
      <c r="N136" s="391" t="s">
        <v>669</v>
      </c>
      <c r="O136" s="98"/>
      <c r="P136" s="108"/>
    </row>
    <row r="137" spans="2:16" ht="32.25" thickBot="1" x14ac:dyDescent="0.25">
      <c r="B137" s="573"/>
      <c r="C137" s="1048" t="s">
        <v>670</v>
      </c>
      <c r="D137" s="1036" t="s">
        <v>671</v>
      </c>
      <c r="E137" s="1038" t="s">
        <v>672</v>
      </c>
      <c r="F137" s="563" t="s">
        <v>673</v>
      </c>
      <c r="G137" s="327" t="s">
        <v>373</v>
      </c>
      <c r="H137" s="327" t="s">
        <v>373</v>
      </c>
      <c r="I137" s="757">
        <v>1</v>
      </c>
      <c r="J137" s="378"/>
      <c r="K137" s="841">
        <v>44745</v>
      </c>
      <c r="L137" s="841">
        <v>44925</v>
      </c>
      <c r="M137" s="1036" t="s">
        <v>674</v>
      </c>
      <c r="N137" s="1045" t="s">
        <v>675</v>
      </c>
      <c r="O137" s="98"/>
      <c r="P137" s="108"/>
    </row>
    <row r="138" spans="2:16" ht="48" thickBot="1" x14ac:dyDescent="0.25">
      <c r="B138" s="573"/>
      <c r="C138" s="1052"/>
      <c r="D138" s="1044"/>
      <c r="E138" s="1053"/>
      <c r="F138" s="543" t="s">
        <v>676</v>
      </c>
      <c r="G138" s="327" t="s">
        <v>677</v>
      </c>
      <c r="H138" s="327" t="s">
        <v>677</v>
      </c>
      <c r="I138" s="757">
        <v>1</v>
      </c>
      <c r="J138" s="378"/>
      <c r="K138" s="842"/>
      <c r="L138" s="842"/>
      <c r="M138" s="1044"/>
      <c r="N138" s="1046"/>
      <c r="O138" s="98"/>
      <c r="P138" s="108"/>
    </row>
    <row r="139" spans="2:16" ht="75.75" thickBot="1" x14ac:dyDescent="0.25">
      <c r="B139" s="573"/>
      <c r="C139" s="1052"/>
      <c r="D139" s="1044"/>
      <c r="E139" s="1053"/>
      <c r="F139" s="543" t="s">
        <v>678</v>
      </c>
      <c r="G139" s="327" t="s">
        <v>679</v>
      </c>
      <c r="H139" s="327" t="s">
        <v>679</v>
      </c>
      <c r="I139" s="757">
        <v>1</v>
      </c>
      <c r="J139" s="378"/>
      <c r="K139" s="842"/>
      <c r="L139" s="842"/>
      <c r="M139" s="1044"/>
      <c r="N139" s="1047"/>
      <c r="O139" s="98"/>
      <c r="P139" s="108"/>
    </row>
    <row r="140" spans="2:16" ht="79.5" thickBot="1" x14ac:dyDescent="0.25">
      <c r="B140" s="573"/>
      <c r="C140" s="1052"/>
      <c r="D140" s="1044"/>
      <c r="E140" s="1053"/>
      <c r="F140" s="543" t="s">
        <v>680</v>
      </c>
      <c r="G140" s="327" t="s">
        <v>373</v>
      </c>
      <c r="H140" s="327" t="s">
        <v>373</v>
      </c>
      <c r="I140" s="757">
        <v>1</v>
      </c>
      <c r="J140" s="378"/>
      <c r="K140" s="842"/>
      <c r="L140" s="842"/>
      <c r="M140" s="1037"/>
      <c r="N140" s="382" t="s">
        <v>681</v>
      </c>
      <c r="O140" s="98"/>
      <c r="P140" s="108"/>
    </row>
    <row r="141" spans="2:16" ht="63.75" thickBot="1" x14ac:dyDescent="0.25">
      <c r="B141" s="573" t="s">
        <v>682</v>
      </c>
      <c r="C141" s="1049"/>
      <c r="D141" s="1037"/>
      <c r="E141" s="1039"/>
      <c r="F141" s="543" t="s">
        <v>683</v>
      </c>
      <c r="G141" s="327" t="s">
        <v>373</v>
      </c>
      <c r="H141" s="327" t="s">
        <v>373</v>
      </c>
      <c r="I141" s="757">
        <v>1</v>
      </c>
      <c r="J141" s="378"/>
      <c r="K141" s="843"/>
      <c r="L141" s="843"/>
      <c r="M141" s="380" t="s">
        <v>684</v>
      </c>
      <c r="N141" s="382" t="s">
        <v>685</v>
      </c>
      <c r="O141" s="98"/>
      <c r="P141" s="108"/>
    </row>
    <row r="142" spans="2:16" ht="48" thickBot="1" x14ac:dyDescent="0.25">
      <c r="B142" s="573"/>
      <c r="C142" s="1048" t="s">
        <v>686</v>
      </c>
      <c r="D142" s="1036" t="s">
        <v>687</v>
      </c>
      <c r="E142" s="1038" t="s">
        <v>688</v>
      </c>
      <c r="F142" s="543" t="s">
        <v>689</v>
      </c>
      <c r="G142" s="327" t="s">
        <v>373</v>
      </c>
      <c r="H142" s="327" t="s">
        <v>373</v>
      </c>
      <c r="I142" s="757">
        <v>1</v>
      </c>
      <c r="J142" s="378"/>
      <c r="K142" s="197">
        <v>44745</v>
      </c>
      <c r="L142" s="197">
        <v>44925</v>
      </c>
      <c r="M142" s="1036" t="s">
        <v>690</v>
      </c>
      <c r="N142" s="382" t="s">
        <v>691</v>
      </c>
      <c r="O142" s="98"/>
      <c r="P142" s="108"/>
    </row>
    <row r="143" spans="2:16" ht="63.75" thickBot="1" x14ac:dyDescent="0.25">
      <c r="B143" s="573"/>
      <c r="C143" s="1049"/>
      <c r="D143" s="1037"/>
      <c r="E143" s="1039"/>
      <c r="F143" s="543" t="s">
        <v>692</v>
      </c>
      <c r="G143" s="327" t="s">
        <v>373</v>
      </c>
      <c r="H143" s="327" t="s">
        <v>373</v>
      </c>
      <c r="I143" s="757">
        <v>1</v>
      </c>
      <c r="J143" s="378"/>
      <c r="K143" s="197">
        <v>44745</v>
      </c>
      <c r="L143" s="197">
        <v>44925</v>
      </c>
      <c r="M143" s="1037"/>
      <c r="N143" s="382" t="s">
        <v>693</v>
      </c>
      <c r="O143" s="98"/>
      <c r="P143" s="108"/>
    </row>
    <row r="144" spans="2:16" ht="158.25" thickBot="1" x14ac:dyDescent="0.25">
      <c r="B144" s="573"/>
      <c r="C144" s="375" t="s">
        <v>694</v>
      </c>
      <c r="D144" s="376" t="s">
        <v>695</v>
      </c>
      <c r="E144" s="377" t="s">
        <v>696</v>
      </c>
      <c r="F144" s="543" t="s">
        <v>697</v>
      </c>
      <c r="G144" s="327" t="s">
        <v>373</v>
      </c>
      <c r="H144" s="327" t="s">
        <v>373</v>
      </c>
      <c r="I144" s="757">
        <v>1</v>
      </c>
      <c r="J144" s="378"/>
      <c r="K144" s="197">
        <v>44565</v>
      </c>
      <c r="L144" s="197">
        <v>44925</v>
      </c>
      <c r="M144" s="376" t="s">
        <v>698</v>
      </c>
      <c r="N144" s="382" t="s">
        <v>699</v>
      </c>
      <c r="O144" s="434"/>
      <c r="P144" s="575"/>
    </row>
    <row r="145" spans="2:16" ht="63.75" thickBot="1" x14ac:dyDescent="0.25">
      <c r="B145" s="573"/>
      <c r="C145" s="385" t="s">
        <v>700</v>
      </c>
      <c r="D145" s="541" t="s">
        <v>701</v>
      </c>
      <c r="E145" s="387" t="s">
        <v>702</v>
      </c>
      <c r="F145" s="543" t="s">
        <v>703</v>
      </c>
      <c r="G145" s="327" t="s">
        <v>373</v>
      </c>
      <c r="H145" s="327" t="s">
        <v>373</v>
      </c>
      <c r="I145" s="757">
        <v>1</v>
      </c>
      <c r="J145" s="378"/>
      <c r="K145" s="841">
        <v>44564</v>
      </c>
      <c r="L145" s="841">
        <v>44925</v>
      </c>
      <c r="M145" s="1036" t="s">
        <v>704</v>
      </c>
      <c r="N145" s="1045" t="s">
        <v>705</v>
      </c>
      <c r="O145" s="98"/>
      <c r="P145" s="108"/>
    </row>
    <row r="146" spans="2:16" ht="32.25" thickBot="1" x14ac:dyDescent="0.25">
      <c r="B146" s="573"/>
      <c r="C146" s="388"/>
      <c r="D146" s="564"/>
      <c r="E146" s="389"/>
      <c r="F146" s="543" t="s">
        <v>706</v>
      </c>
      <c r="G146" s="327" t="s">
        <v>373</v>
      </c>
      <c r="H146" s="327" t="s">
        <v>373</v>
      </c>
      <c r="I146" s="757">
        <v>1</v>
      </c>
      <c r="J146" s="378"/>
      <c r="K146" s="842"/>
      <c r="L146" s="842"/>
      <c r="M146" s="1044"/>
      <c r="N146" s="1046"/>
      <c r="O146" s="98"/>
      <c r="P146" s="108"/>
    </row>
    <row r="147" spans="2:16" ht="32.25" thickBot="1" x14ac:dyDescent="0.25">
      <c r="B147" s="573"/>
      <c r="C147" s="388"/>
      <c r="D147" s="564"/>
      <c r="E147" s="389"/>
      <c r="F147" s="543" t="s">
        <v>707</v>
      </c>
      <c r="G147" s="327" t="s">
        <v>373</v>
      </c>
      <c r="H147" s="327" t="s">
        <v>373</v>
      </c>
      <c r="I147" s="757">
        <v>1</v>
      </c>
      <c r="J147" s="378"/>
      <c r="K147" s="842"/>
      <c r="L147" s="842"/>
      <c r="M147" s="1044"/>
      <c r="N147" s="1046"/>
      <c r="O147" s="98"/>
      <c r="P147" s="108"/>
    </row>
    <row r="148" spans="2:16" ht="31.5" x14ac:dyDescent="0.2">
      <c r="B148" s="573"/>
      <c r="C148" s="386"/>
      <c r="D148" s="542"/>
      <c r="E148" s="390"/>
      <c r="F148" s="543" t="s">
        <v>708</v>
      </c>
      <c r="G148" s="327" t="s">
        <v>373</v>
      </c>
      <c r="H148" s="327" t="s">
        <v>373</v>
      </c>
      <c r="I148" s="757">
        <v>1</v>
      </c>
      <c r="J148" s="378"/>
      <c r="K148" s="843"/>
      <c r="L148" s="843"/>
      <c r="M148" s="1037"/>
      <c r="N148" s="1047"/>
      <c r="O148" s="98"/>
      <c r="P148" s="108"/>
    </row>
    <row r="149" spans="2:16" ht="141.75" x14ac:dyDescent="0.2">
      <c r="B149" s="573"/>
      <c r="C149" s="1048" t="s">
        <v>709</v>
      </c>
      <c r="D149" s="1055" t="s">
        <v>710</v>
      </c>
      <c r="E149" s="1050" t="s">
        <v>711</v>
      </c>
      <c r="F149" s="543" t="s">
        <v>712</v>
      </c>
      <c r="G149" s="888" t="s">
        <v>713</v>
      </c>
      <c r="H149" s="1059">
        <v>0.96199999999999997</v>
      </c>
      <c r="I149" s="1059">
        <v>0.96199999999999997</v>
      </c>
      <c r="J149" s="565"/>
      <c r="K149" s="197">
        <v>44564</v>
      </c>
      <c r="L149" s="197">
        <v>44925</v>
      </c>
      <c r="M149" s="381" t="s">
        <v>714</v>
      </c>
      <c r="N149" s="382" t="s">
        <v>715</v>
      </c>
      <c r="O149" s="98"/>
      <c r="P149" s="108"/>
    </row>
    <row r="150" spans="2:16" ht="174" thickBot="1" x14ac:dyDescent="0.3">
      <c r="B150" s="576"/>
      <c r="C150" s="1054"/>
      <c r="D150" s="1056"/>
      <c r="E150" s="1057"/>
      <c r="F150" s="544" t="s">
        <v>716</v>
      </c>
      <c r="G150" s="1058"/>
      <c r="H150" s="1060"/>
      <c r="I150" s="1060"/>
      <c r="J150" s="577"/>
      <c r="K150" s="373">
        <v>44564</v>
      </c>
      <c r="L150" s="373">
        <v>44925</v>
      </c>
      <c r="M150" s="578" t="s">
        <v>717</v>
      </c>
      <c r="N150" s="579" t="s">
        <v>718</v>
      </c>
      <c r="O150" s="580"/>
      <c r="P150" s="581"/>
    </row>
    <row r="154" spans="2:16" ht="20.25" x14ac:dyDescent="0.25">
      <c r="B154" s="583"/>
      <c r="C154" s="1248" t="s">
        <v>2</v>
      </c>
      <c r="D154" s="1248"/>
      <c r="E154" s="1248"/>
      <c r="F154" s="1248"/>
      <c r="G154" s="1248"/>
      <c r="H154" s="1248"/>
      <c r="I154" s="1248"/>
      <c r="J154" s="1248"/>
      <c r="K154" s="1248"/>
      <c r="L154" s="1248"/>
      <c r="M154" s="352" t="s">
        <v>118</v>
      </c>
      <c r="N154" s="584"/>
      <c r="O154" s="584"/>
      <c r="P154" s="585"/>
    </row>
    <row r="155" spans="2:16" ht="15.75" x14ac:dyDescent="0.2">
      <c r="B155" s="586" t="s">
        <v>6</v>
      </c>
      <c r="C155" s="392"/>
      <c r="M155" s="99" t="s">
        <v>144</v>
      </c>
      <c r="N155" s="65" t="s">
        <v>150</v>
      </c>
      <c r="O155" s="65"/>
      <c r="P155" s="486"/>
    </row>
    <row r="156" spans="2:16" ht="16.5" thickBot="1" x14ac:dyDescent="0.25">
      <c r="B156" s="587" t="s">
        <v>141</v>
      </c>
      <c r="C156" s="1249" t="s">
        <v>133</v>
      </c>
      <c r="D156" s="1249"/>
      <c r="E156" s="1249"/>
      <c r="F156" s="1249"/>
      <c r="G156" s="1249"/>
      <c r="H156" s="1249"/>
      <c r="I156" s="1249"/>
      <c r="J156" s="1249"/>
      <c r="K156" s="1249"/>
      <c r="L156" s="1249"/>
      <c r="M156" s="588" t="s">
        <v>117</v>
      </c>
      <c r="N156" s="589" t="s">
        <v>146</v>
      </c>
      <c r="O156" s="589"/>
      <c r="P156" s="590"/>
    </row>
    <row r="157" spans="2:16" ht="15.75" x14ac:dyDescent="0.2">
      <c r="B157" s="591" t="s">
        <v>7</v>
      </c>
      <c r="C157" s="1250" t="s">
        <v>719</v>
      </c>
      <c r="D157" s="1250"/>
      <c r="E157" s="1250"/>
      <c r="F157" s="1250"/>
      <c r="G157" s="1250"/>
      <c r="H157" s="1250"/>
      <c r="I157" s="1250"/>
      <c r="J157" s="1250"/>
      <c r="K157" s="1250"/>
      <c r="L157" s="1250"/>
      <c r="M157" s="1250"/>
      <c r="N157" s="1250"/>
      <c r="O157" s="592"/>
      <c r="P157" s="593"/>
    </row>
    <row r="158" spans="2:16" ht="24" customHeight="1" thickBot="1" x14ac:dyDescent="0.25">
      <c r="B158" s="1251" t="s">
        <v>3</v>
      </c>
      <c r="C158" s="1252"/>
      <c r="D158" s="1252"/>
      <c r="E158" s="1252"/>
      <c r="F158" s="1252"/>
      <c r="G158" s="1252"/>
      <c r="H158" s="1252"/>
      <c r="I158" s="1252"/>
      <c r="J158" s="1252"/>
      <c r="K158" s="1252"/>
      <c r="L158" s="1252"/>
      <c r="M158" s="1252"/>
      <c r="N158" s="594" t="s">
        <v>19</v>
      </c>
      <c r="O158" s="595"/>
      <c r="P158" s="596" t="s">
        <v>123</v>
      </c>
    </row>
    <row r="159" spans="2:16" ht="15.75" x14ac:dyDescent="0.2">
      <c r="B159" s="1253" t="s">
        <v>158</v>
      </c>
      <c r="C159" s="1063" t="s">
        <v>0</v>
      </c>
      <c r="D159" s="1004" t="s">
        <v>152</v>
      </c>
      <c r="E159" s="1061" t="s">
        <v>154</v>
      </c>
      <c r="F159" s="1063" t="s">
        <v>1</v>
      </c>
      <c r="G159" s="1004" t="s">
        <v>341</v>
      </c>
      <c r="H159" s="1061" t="s">
        <v>61</v>
      </c>
      <c r="I159" s="1061" t="s">
        <v>151</v>
      </c>
      <c r="J159" s="1004" t="s">
        <v>5</v>
      </c>
      <c r="K159" s="1015" t="s">
        <v>149</v>
      </c>
      <c r="L159" s="1016"/>
      <c r="M159" s="1061" t="s">
        <v>142</v>
      </c>
      <c r="N159" s="1004" t="s">
        <v>153</v>
      </c>
      <c r="O159" s="1066" t="s">
        <v>119</v>
      </c>
      <c r="P159" s="1068" t="s">
        <v>120</v>
      </c>
    </row>
    <row r="160" spans="2:16" ht="58.5" customHeight="1" thickBot="1" x14ac:dyDescent="0.25">
      <c r="B160" s="1254"/>
      <c r="C160" s="1062"/>
      <c r="D160" s="1064"/>
      <c r="E160" s="1062"/>
      <c r="F160" s="1062"/>
      <c r="G160" s="1064"/>
      <c r="H160" s="1065"/>
      <c r="I160" s="1065"/>
      <c r="J160" s="1005"/>
      <c r="K160" s="528" t="s">
        <v>15</v>
      </c>
      <c r="L160" s="528" t="s">
        <v>16</v>
      </c>
      <c r="M160" s="1065"/>
      <c r="N160" s="1005"/>
      <c r="O160" s="1067"/>
      <c r="P160" s="1069"/>
    </row>
    <row r="161" spans="2:16" ht="30" x14ac:dyDescent="0.2">
      <c r="B161" s="1070" t="s">
        <v>720</v>
      </c>
      <c r="C161" s="892" t="s">
        <v>721</v>
      </c>
      <c r="D161" s="893" t="s">
        <v>722</v>
      </c>
      <c r="E161" s="1072" t="s">
        <v>723</v>
      </c>
      <c r="F161" s="597" t="s">
        <v>724</v>
      </c>
      <c r="G161" s="1074">
        <v>0</v>
      </c>
      <c r="H161" s="1074">
        <v>0.85</v>
      </c>
      <c r="I161" s="598">
        <v>0.85</v>
      </c>
      <c r="J161" s="599"/>
      <c r="K161" s="600" t="s">
        <v>725</v>
      </c>
      <c r="L161" s="600" t="s">
        <v>553</v>
      </c>
      <c r="M161" s="900" t="s">
        <v>726</v>
      </c>
      <c r="N161" s="1076" t="s">
        <v>727</v>
      </c>
      <c r="O161" s="449"/>
      <c r="P161" s="601"/>
    </row>
    <row r="162" spans="2:16" ht="45" x14ac:dyDescent="0.2">
      <c r="B162" s="1070"/>
      <c r="C162" s="892"/>
      <c r="D162" s="893"/>
      <c r="E162" s="1072"/>
      <c r="F162" s="602" t="s">
        <v>728</v>
      </c>
      <c r="G162" s="1074"/>
      <c r="H162" s="1074"/>
      <c r="I162" s="603">
        <v>0.85</v>
      </c>
      <c r="J162" s="440"/>
      <c r="K162" s="440" t="s">
        <v>729</v>
      </c>
      <c r="L162" s="440" t="s">
        <v>553</v>
      </c>
      <c r="M162" s="900"/>
      <c r="N162" s="1076"/>
      <c r="O162" s="604"/>
      <c r="P162" s="605"/>
    </row>
    <row r="163" spans="2:16" ht="90" x14ac:dyDescent="0.2">
      <c r="B163" s="1070"/>
      <c r="C163" s="883"/>
      <c r="D163" s="885"/>
      <c r="E163" s="1073"/>
      <c r="F163" s="606" t="s">
        <v>730</v>
      </c>
      <c r="G163" s="1075"/>
      <c r="H163" s="1075"/>
      <c r="I163" s="603">
        <v>0.85</v>
      </c>
      <c r="J163" s="440"/>
      <c r="K163" s="607" t="s">
        <v>731</v>
      </c>
      <c r="L163" s="608" t="s">
        <v>732</v>
      </c>
      <c r="M163" s="901"/>
      <c r="N163" s="968"/>
      <c r="O163" s="604"/>
      <c r="P163" s="605"/>
    </row>
    <row r="164" spans="2:16" ht="45" x14ac:dyDescent="0.2">
      <c r="B164" s="1070"/>
      <c r="C164" s="882" t="s">
        <v>733</v>
      </c>
      <c r="D164" s="884" t="s">
        <v>734</v>
      </c>
      <c r="E164" s="1077" t="s">
        <v>735</v>
      </c>
      <c r="F164" s="460" t="s">
        <v>736</v>
      </c>
      <c r="G164" s="1078">
        <v>0</v>
      </c>
      <c r="H164" s="1079">
        <v>0.85</v>
      </c>
      <c r="I164" s="1079">
        <v>0.85</v>
      </c>
      <c r="J164" s="463"/>
      <c r="K164" s="969" t="s">
        <v>737</v>
      </c>
      <c r="L164" s="969" t="s">
        <v>553</v>
      </c>
      <c r="M164" s="1086" t="s">
        <v>738</v>
      </c>
      <c r="N164" s="604" t="s">
        <v>739</v>
      </c>
      <c r="O164" s="604"/>
      <c r="P164" s="605"/>
    </row>
    <row r="165" spans="2:16" ht="45" x14ac:dyDescent="0.2">
      <c r="B165" s="1070"/>
      <c r="C165" s="892"/>
      <c r="D165" s="893"/>
      <c r="E165" s="1072"/>
      <c r="F165" s="460" t="s">
        <v>740</v>
      </c>
      <c r="G165" s="1074"/>
      <c r="H165" s="1080"/>
      <c r="I165" s="1080"/>
      <c r="J165" s="463" t="s">
        <v>741</v>
      </c>
      <c r="K165" s="970"/>
      <c r="L165" s="970"/>
      <c r="M165" s="900"/>
      <c r="N165" s="604" t="s">
        <v>742</v>
      </c>
      <c r="O165" s="604"/>
      <c r="P165" s="605"/>
    </row>
    <row r="166" spans="2:16" ht="30" x14ac:dyDescent="0.2">
      <c r="B166" s="1070"/>
      <c r="C166" s="892"/>
      <c r="D166" s="893"/>
      <c r="E166" s="1072"/>
      <c r="F166" s="460" t="s">
        <v>743</v>
      </c>
      <c r="G166" s="1074"/>
      <c r="H166" s="1080"/>
      <c r="I166" s="1080"/>
      <c r="J166" s="463"/>
      <c r="K166" s="970"/>
      <c r="L166" s="970"/>
      <c r="M166" s="900"/>
      <c r="N166" s="604" t="s">
        <v>744</v>
      </c>
      <c r="O166" s="604"/>
      <c r="P166" s="605"/>
    </row>
    <row r="167" spans="2:16" ht="30" x14ac:dyDescent="0.2">
      <c r="B167" s="1070"/>
      <c r="C167" s="892"/>
      <c r="D167" s="893"/>
      <c r="E167" s="1072"/>
      <c r="F167" s="460" t="s">
        <v>745</v>
      </c>
      <c r="G167" s="1074"/>
      <c r="H167" s="1080"/>
      <c r="I167" s="1080"/>
      <c r="J167" s="463"/>
      <c r="K167" s="970"/>
      <c r="L167" s="970"/>
      <c r="M167" s="900"/>
      <c r="N167" s="604" t="s">
        <v>746</v>
      </c>
      <c r="O167" s="604"/>
      <c r="P167" s="605"/>
    </row>
    <row r="168" spans="2:16" ht="30" x14ac:dyDescent="0.2">
      <c r="B168" s="1070"/>
      <c r="C168" s="883"/>
      <c r="D168" s="885"/>
      <c r="E168" s="1073"/>
      <c r="F168" s="460" t="s">
        <v>747</v>
      </c>
      <c r="G168" s="1075"/>
      <c r="H168" s="1081"/>
      <c r="I168" s="1081"/>
      <c r="J168" s="463"/>
      <c r="K168" s="971"/>
      <c r="L168" s="971"/>
      <c r="M168" s="901"/>
      <c r="N168" s="604" t="s">
        <v>748</v>
      </c>
      <c r="O168" s="604"/>
      <c r="P168" s="605"/>
    </row>
    <row r="169" spans="2:16" ht="150" x14ac:dyDescent="0.2">
      <c r="B169" s="1070"/>
      <c r="C169" s="323" t="s">
        <v>749</v>
      </c>
      <c r="D169" s="333" t="s">
        <v>750</v>
      </c>
      <c r="E169" s="455" t="s">
        <v>751</v>
      </c>
      <c r="F169" s="423"/>
      <c r="G169" s="609" t="s">
        <v>752</v>
      </c>
      <c r="H169" s="609"/>
      <c r="I169" s="1078">
        <v>0.95</v>
      </c>
      <c r="J169" s="610"/>
      <c r="K169" s="610" t="s">
        <v>753</v>
      </c>
      <c r="L169" s="610" t="s">
        <v>754</v>
      </c>
      <c r="M169" s="336" t="s">
        <v>755</v>
      </c>
      <c r="N169" s="604" t="s">
        <v>756</v>
      </c>
      <c r="O169" s="604"/>
      <c r="P169" s="605"/>
    </row>
    <row r="170" spans="2:16" ht="45" x14ac:dyDescent="0.2">
      <c r="B170" s="1070"/>
      <c r="C170" s="611"/>
      <c r="D170" s="612"/>
      <c r="E170" s="613"/>
      <c r="F170" s="614"/>
      <c r="G170" s="615"/>
      <c r="H170" s="615"/>
      <c r="I170" s="1075"/>
      <c r="J170" s="617"/>
      <c r="K170" s="617"/>
      <c r="L170" s="617"/>
      <c r="M170" s="618"/>
      <c r="N170" s="604" t="s">
        <v>757</v>
      </c>
      <c r="O170" s="604"/>
      <c r="P170" s="605"/>
    </row>
    <row r="171" spans="2:16" x14ac:dyDescent="0.2">
      <c r="B171" s="1070"/>
      <c r="C171" s="611"/>
      <c r="D171" s="612"/>
      <c r="E171" s="613"/>
      <c r="F171" s="606" t="s">
        <v>758</v>
      </c>
      <c r="G171" s="615"/>
      <c r="H171" s="615"/>
      <c r="I171" s="616"/>
      <c r="J171" s="617"/>
      <c r="K171" s="617"/>
      <c r="L171" s="617"/>
      <c r="M171" s="618"/>
      <c r="N171" s="604" t="s">
        <v>759</v>
      </c>
      <c r="O171" s="604"/>
      <c r="P171" s="605"/>
    </row>
    <row r="172" spans="2:16" ht="30" x14ac:dyDescent="0.2">
      <c r="B172" s="1070"/>
      <c r="C172" s="611"/>
      <c r="D172" s="612"/>
      <c r="E172" s="613"/>
      <c r="F172" s="606" t="s">
        <v>760</v>
      </c>
      <c r="G172" s="615"/>
      <c r="H172" s="615"/>
      <c r="I172" s="616"/>
      <c r="J172" s="617"/>
      <c r="K172" s="617"/>
      <c r="L172" s="617"/>
      <c r="M172" s="618"/>
      <c r="N172" s="604" t="s">
        <v>761</v>
      </c>
      <c r="O172" s="604"/>
      <c r="P172" s="605"/>
    </row>
    <row r="173" spans="2:16" ht="30" x14ac:dyDescent="0.2">
      <c r="B173" s="1070"/>
      <c r="C173" s="882" t="s">
        <v>762</v>
      </c>
      <c r="D173" s="884" t="s">
        <v>763</v>
      </c>
      <c r="E173" s="1077" t="s">
        <v>764</v>
      </c>
      <c r="F173" s="606" t="s">
        <v>765</v>
      </c>
      <c r="G173" s="1078">
        <v>0.7913</v>
      </c>
      <c r="H173" s="1079">
        <v>0.95</v>
      </c>
      <c r="I173" s="1078">
        <v>0.95</v>
      </c>
      <c r="J173" s="969"/>
      <c r="K173" s="969" t="s">
        <v>766</v>
      </c>
      <c r="L173" s="969" t="s">
        <v>767</v>
      </c>
      <c r="M173" s="1086" t="s">
        <v>768</v>
      </c>
      <c r="N173" s="967" t="s">
        <v>769</v>
      </c>
      <c r="O173" s="604"/>
      <c r="P173" s="605"/>
    </row>
    <row r="174" spans="2:16" ht="45" x14ac:dyDescent="0.2">
      <c r="B174" s="1070"/>
      <c r="C174" s="883"/>
      <c r="D174" s="885"/>
      <c r="E174" s="1073"/>
      <c r="F174" s="606" t="s">
        <v>770</v>
      </c>
      <c r="G174" s="1075"/>
      <c r="H174" s="1081"/>
      <c r="I174" s="1075"/>
      <c r="J174" s="971"/>
      <c r="K174" s="971"/>
      <c r="L174" s="971"/>
      <c r="M174" s="901"/>
      <c r="N174" s="968"/>
      <c r="O174" s="604"/>
      <c r="P174" s="605"/>
    </row>
    <row r="175" spans="2:16" ht="45" x14ac:dyDescent="0.2">
      <c r="B175" s="1070"/>
      <c r="C175" s="1082" t="s">
        <v>771</v>
      </c>
      <c r="D175" s="884" t="s">
        <v>772</v>
      </c>
      <c r="E175" s="1077" t="s">
        <v>773</v>
      </c>
      <c r="F175" s="606" t="s">
        <v>774</v>
      </c>
      <c r="G175" s="1084" t="s">
        <v>106</v>
      </c>
      <c r="H175" s="1078" t="s">
        <v>775</v>
      </c>
      <c r="I175" s="1078">
        <v>0.95</v>
      </c>
      <c r="J175" s="888"/>
      <c r="K175" s="619">
        <v>44751</v>
      </c>
      <c r="L175" s="328" t="s">
        <v>553</v>
      </c>
      <c r="M175" s="349" t="s">
        <v>776</v>
      </c>
      <c r="N175" s="620" t="s">
        <v>777</v>
      </c>
      <c r="O175" s="620"/>
      <c r="P175" s="621"/>
    </row>
    <row r="176" spans="2:16" ht="45" x14ac:dyDescent="0.2">
      <c r="B176" s="1070"/>
      <c r="C176" s="1083"/>
      <c r="D176" s="885"/>
      <c r="E176" s="1073"/>
      <c r="F176" s="606" t="s">
        <v>778</v>
      </c>
      <c r="G176" s="1085"/>
      <c r="H176" s="1075"/>
      <c r="I176" s="1075"/>
      <c r="J176" s="889"/>
      <c r="K176" s="619">
        <v>44770</v>
      </c>
      <c r="L176" s="328" t="s">
        <v>553</v>
      </c>
      <c r="M176" s="349" t="s">
        <v>776</v>
      </c>
      <c r="N176" s="620" t="s">
        <v>777</v>
      </c>
      <c r="O176" s="620"/>
      <c r="P176" s="621"/>
    </row>
    <row r="177" spans="2:16" ht="60" x14ac:dyDescent="0.2">
      <c r="B177" s="1070"/>
      <c r="C177" s="927" t="s">
        <v>779</v>
      </c>
      <c r="D177" s="884" t="s">
        <v>780</v>
      </c>
      <c r="E177" s="969" t="s">
        <v>781</v>
      </c>
      <c r="F177" s="622" t="s">
        <v>782</v>
      </c>
      <c r="G177" s="884">
        <v>11</v>
      </c>
      <c r="H177" s="1079" t="s">
        <v>783</v>
      </c>
      <c r="I177" s="1256">
        <v>0.95</v>
      </c>
      <c r="J177" s="1244"/>
      <c r="K177" s="951">
        <v>44743</v>
      </c>
      <c r="L177" s="951">
        <v>44926</v>
      </c>
      <c r="M177" s="1078" t="s">
        <v>784</v>
      </c>
      <c r="N177" s="967" t="s">
        <v>785</v>
      </c>
      <c r="O177" s="604"/>
      <c r="P177" s="605"/>
    </row>
    <row r="178" spans="2:16" ht="60" x14ac:dyDescent="0.2">
      <c r="B178" s="1070"/>
      <c r="C178" s="928"/>
      <c r="D178" s="893"/>
      <c r="E178" s="970"/>
      <c r="F178" s="622" t="s">
        <v>786</v>
      </c>
      <c r="G178" s="893"/>
      <c r="H178" s="1080"/>
      <c r="I178" s="1095"/>
      <c r="J178" s="1245"/>
      <c r="K178" s="952"/>
      <c r="L178" s="952"/>
      <c r="M178" s="1074"/>
      <c r="N178" s="1076"/>
      <c r="O178" s="604"/>
      <c r="P178" s="605"/>
    </row>
    <row r="179" spans="2:16" ht="75" x14ac:dyDescent="0.2">
      <c r="B179" s="1070"/>
      <c r="C179" s="928"/>
      <c r="D179" s="893"/>
      <c r="E179" s="970"/>
      <c r="F179" s="622" t="s">
        <v>787</v>
      </c>
      <c r="G179" s="893"/>
      <c r="H179" s="1080"/>
      <c r="I179" s="1095"/>
      <c r="J179" s="1245"/>
      <c r="K179" s="952"/>
      <c r="L179" s="952"/>
      <c r="M179" s="1074"/>
      <c r="N179" s="1076"/>
      <c r="O179" s="604"/>
      <c r="P179" s="605"/>
    </row>
    <row r="180" spans="2:16" ht="45" x14ac:dyDescent="0.2">
      <c r="B180" s="1070"/>
      <c r="C180" s="928"/>
      <c r="D180" s="893"/>
      <c r="E180" s="970"/>
      <c r="F180" s="622" t="s">
        <v>788</v>
      </c>
      <c r="G180" s="893"/>
      <c r="H180" s="1080"/>
      <c r="I180" s="1095"/>
      <c r="J180" s="1245"/>
      <c r="K180" s="952"/>
      <c r="L180" s="952"/>
      <c r="M180" s="1074"/>
      <c r="N180" s="1076"/>
      <c r="O180" s="604"/>
      <c r="P180" s="605"/>
    </row>
    <row r="181" spans="2:16" ht="60" x14ac:dyDescent="0.2">
      <c r="B181" s="1070"/>
      <c r="C181" s="929"/>
      <c r="D181" s="885"/>
      <c r="E181" s="971"/>
      <c r="F181" s="622" t="s">
        <v>789</v>
      </c>
      <c r="G181" s="885"/>
      <c r="H181" s="1081"/>
      <c r="I181" s="923"/>
      <c r="J181" s="1246"/>
      <c r="K181" s="1088"/>
      <c r="L181" s="1088"/>
      <c r="M181" s="1075"/>
      <c r="N181" s="968"/>
      <c r="O181" s="604"/>
      <c r="P181" s="605"/>
    </row>
    <row r="182" spans="2:16" ht="45" x14ac:dyDescent="0.2">
      <c r="B182" s="1070"/>
      <c r="C182" s="882" t="s">
        <v>790</v>
      </c>
      <c r="D182" s="884"/>
      <c r="E182" s="1077" t="s">
        <v>791</v>
      </c>
      <c r="F182" s="623" t="s">
        <v>792</v>
      </c>
      <c r="G182" s="326">
        <v>11</v>
      </c>
      <c r="H182" s="624" t="s">
        <v>783</v>
      </c>
      <c r="I182" s="1240">
        <v>1</v>
      </c>
      <c r="J182" s="959"/>
      <c r="K182" s="625">
        <v>44562</v>
      </c>
      <c r="L182" s="440" t="s">
        <v>553</v>
      </c>
      <c r="M182" s="1114" t="s">
        <v>793</v>
      </c>
      <c r="N182" s="1255" t="s">
        <v>794</v>
      </c>
      <c r="O182" s="626"/>
      <c r="P182" s="627"/>
    </row>
    <row r="183" spans="2:16" ht="45" x14ac:dyDescent="0.2">
      <c r="B183" s="1070"/>
      <c r="C183" s="892"/>
      <c r="D183" s="893"/>
      <c r="E183" s="1072"/>
      <c r="F183" s="558" t="s">
        <v>795</v>
      </c>
      <c r="G183" s="326">
        <v>11</v>
      </c>
      <c r="H183" s="624" t="s">
        <v>783</v>
      </c>
      <c r="I183" s="1241"/>
      <c r="J183" s="960"/>
      <c r="K183" s="625">
        <v>44562</v>
      </c>
      <c r="L183" s="440" t="s">
        <v>553</v>
      </c>
      <c r="M183" s="1114"/>
      <c r="N183" s="1255"/>
      <c r="O183" s="626"/>
      <c r="P183" s="627"/>
    </row>
    <row r="184" spans="2:16" ht="30" x14ac:dyDescent="0.2">
      <c r="B184" s="1070"/>
      <c r="C184" s="883"/>
      <c r="D184" s="885"/>
      <c r="E184" s="1073"/>
      <c r="F184" s="558" t="s">
        <v>796</v>
      </c>
      <c r="G184" s="624">
        <v>4</v>
      </c>
      <c r="H184" s="624">
        <v>4</v>
      </c>
      <c r="I184" s="1241"/>
      <c r="J184" s="961"/>
      <c r="K184" s="625">
        <v>44562</v>
      </c>
      <c r="L184" s="440" t="s">
        <v>553</v>
      </c>
      <c r="M184" s="1114"/>
      <c r="N184" s="1255"/>
      <c r="O184" s="626"/>
      <c r="P184" s="627"/>
    </row>
    <row r="185" spans="2:16" ht="60" x14ac:dyDescent="0.2">
      <c r="B185" s="1070"/>
      <c r="C185" s="882" t="s">
        <v>797</v>
      </c>
      <c r="D185" s="884" t="s">
        <v>798</v>
      </c>
      <c r="E185" s="1077" t="s">
        <v>791</v>
      </c>
      <c r="F185" s="558" t="s">
        <v>799</v>
      </c>
      <c r="G185" s="884" t="s">
        <v>106</v>
      </c>
      <c r="H185" s="922">
        <v>1</v>
      </c>
      <c r="I185" s="1240">
        <v>1</v>
      </c>
      <c r="J185" s="628"/>
      <c r="K185" s="951">
        <v>44835</v>
      </c>
      <c r="L185" s="969" t="s">
        <v>553</v>
      </c>
      <c r="M185" s="969" t="s">
        <v>800</v>
      </c>
      <c r="N185" s="1255" t="s">
        <v>801</v>
      </c>
      <c r="O185" s="626"/>
      <c r="P185" s="627"/>
    </row>
    <row r="186" spans="2:16" ht="60" x14ac:dyDescent="0.2">
      <c r="B186" s="1070"/>
      <c r="C186" s="892"/>
      <c r="D186" s="893"/>
      <c r="E186" s="1072"/>
      <c r="F186" s="558" t="s">
        <v>802</v>
      </c>
      <c r="G186" s="893"/>
      <c r="H186" s="1095"/>
      <c r="I186" s="1241"/>
      <c r="J186" s="628"/>
      <c r="K186" s="952"/>
      <c r="L186" s="970"/>
      <c r="M186" s="970"/>
      <c r="N186" s="1255"/>
      <c r="O186" s="626"/>
      <c r="P186" s="627"/>
    </row>
    <row r="187" spans="2:16" ht="45" x14ac:dyDescent="0.2">
      <c r="B187" s="1070"/>
      <c r="C187" s="883"/>
      <c r="D187" s="885"/>
      <c r="E187" s="1073"/>
      <c r="F187" s="558" t="s">
        <v>803</v>
      </c>
      <c r="G187" s="885"/>
      <c r="H187" s="923"/>
      <c r="I187" s="1241"/>
      <c r="J187" s="629"/>
      <c r="K187" s="1088"/>
      <c r="L187" s="971"/>
      <c r="M187" s="971"/>
      <c r="N187" s="1255"/>
      <c r="O187" s="626"/>
      <c r="P187" s="627"/>
    </row>
    <row r="188" spans="2:16" ht="45" x14ac:dyDescent="0.2">
      <c r="B188" s="1070"/>
      <c r="C188" s="882" t="s">
        <v>804</v>
      </c>
      <c r="D188" s="884" t="s">
        <v>805</v>
      </c>
      <c r="E188" s="1244" t="s">
        <v>806</v>
      </c>
      <c r="F188" s="630" t="s">
        <v>807</v>
      </c>
      <c r="G188" s="1087">
        <v>1</v>
      </c>
      <c r="H188" s="1087">
        <v>1</v>
      </c>
      <c r="I188" s="1078">
        <v>1</v>
      </c>
      <c r="J188" s="951"/>
      <c r="K188" s="1089">
        <v>44774</v>
      </c>
      <c r="L188" s="969" t="s">
        <v>553</v>
      </c>
      <c r="M188" s="969" t="s">
        <v>800</v>
      </c>
      <c r="N188" s="1092" t="s">
        <v>808</v>
      </c>
      <c r="O188" s="626"/>
      <c r="P188" s="627"/>
    </row>
    <row r="189" spans="2:16" ht="60" x14ac:dyDescent="0.2">
      <c r="B189" s="1070"/>
      <c r="C189" s="892"/>
      <c r="D189" s="893"/>
      <c r="E189" s="1245"/>
      <c r="F189" s="630" t="s">
        <v>809</v>
      </c>
      <c r="G189" s="1087"/>
      <c r="H189" s="1087"/>
      <c r="I189" s="960"/>
      <c r="J189" s="952"/>
      <c r="K189" s="1090"/>
      <c r="L189" s="970"/>
      <c r="M189" s="970"/>
      <c r="N189" s="1093"/>
      <c r="O189" s="626"/>
      <c r="P189" s="627"/>
    </row>
    <row r="190" spans="2:16" ht="60" x14ac:dyDescent="0.2">
      <c r="B190" s="1070"/>
      <c r="C190" s="892"/>
      <c r="D190" s="893"/>
      <c r="E190" s="1245"/>
      <c r="F190" s="630" t="s">
        <v>810</v>
      </c>
      <c r="G190" s="1087"/>
      <c r="H190" s="1087"/>
      <c r="I190" s="960"/>
      <c r="J190" s="952"/>
      <c r="K190" s="1090"/>
      <c r="L190" s="970"/>
      <c r="M190" s="970"/>
      <c r="N190" s="1093"/>
      <c r="O190" s="626"/>
      <c r="P190" s="627"/>
    </row>
    <row r="191" spans="2:16" ht="45" x14ac:dyDescent="0.2">
      <c r="B191" s="1070"/>
      <c r="C191" s="892"/>
      <c r="D191" s="893"/>
      <c r="E191" s="1245"/>
      <c r="F191" s="630" t="s">
        <v>811</v>
      </c>
      <c r="G191" s="1087"/>
      <c r="H191" s="1087"/>
      <c r="I191" s="960"/>
      <c r="J191" s="952"/>
      <c r="K191" s="1090"/>
      <c r="L191" s="970"/>
      <c r="M191" s="970"/>
      <c r="N191" s="1093"/>
      <c r="O191" s="626"/>
      <c r="P191" s="627"/>
    </row>
    <row r="192" spans="2:16" ht="30" x14ac:dyDescent="0.2">
      <c r="B192" s="1070"/>
      <c r="C192" s="883"/>
      <c r="D192" s="885"/>
      <c r="E192" s="1246"/>
      <c r="F192" s="630" t="s">
        <v>812</v>
      </c>
      <c r="G192" s="1087"/>
      <c r="H192" s="1087"/>
      <c r="I192" s="961"/>
      <c r="J192" s="1088"/>
      <c r="K192" s="1091"/>
      <c r="L192" s="971"/>
      <c r="M192" s="971"/>
      <c r="N192" s="1094"/>
      <c r="O192" s="626"/>
      <c r="P192" s="627"/>
    </row>
    <row r="193" spans="2:16" ht="75" x14ac:dyDescent="0.2">
      <c r="B193" s="1070"/>
      <c r="C193" s="882" t="s">
        <v>813</v>
      </c>
      <c r="D193" s="884" t="s">
        <v>814</v>
      </c>
      <c r="E193" s="1077" t="s">
        <v>815</v>
      </c>
      <c r="F193" s="460" t="s">
        <v>816</v>
      </c>
      <c r="G193" s="1087">
        <v>1</v>
      </c>
      <c r="H193" s="1087">
        <v>1</v>
      </c>
      <c r="I193" s="1078">
        <v>1</v>
      </c>
      <c r="J193" s="631"/>
      <c r="K193" s="1089">
        <v>44805</v>
      </c>
      <c r="L193" s="888" t="s">
        <v>817</v>
      </c>
      <c r="M193" s="969" t="s">
        <v>818</v>
      </c>
      <c r="N193" s="962" t="s">
        <v>819</v>
      </c>
      <c r="O193" s="632"/>
      <c r="P193" s="633"/>
    </row>
    <row r="194" spans="2:16" ht="60" x14ac:dyDescent="0.2">
      <c r="B194" s="1070"/>
      <c r="C194" s="892"/>
      <c r="D194" s="893"/>
      <c r="E194" s="1072"/>
      <c r="F194" s="634" t="s">
        <v>820</v>
      </c>
      <c r="G194" s="1087"/>
      <c r="H194" s="1087"/>
      <c r="I194" s="960"/>
      <c r="J194" s="628"/>
      <c r="K194" s="1090"/>
      <c r="L194" s="1096"/>
      <c r="M194" s="970"/>
      <c r="N194" s="963"/>
      <c r="O194" s="632"/>
      <c r="P194" s="633"/>
    </row>
    <row r="195" spans="2:16" ht="60" x14ac:dyDescent="0.2">
      <c r="B195" s="1070"/>
      <c r="C195" s="892"/>
      <c r="D195" s="893"/>
      <c r="E195" s="1072"/>
      <c r="F195" s="556" t="s">
        <v>821</v>
      </c>
      <c r="G195" s="1087"/>
      <c r="H195" s="1087"/>
      <c r="I195" s="960"/>
      <c r="J195" s="628"/>
      <c r="K195" s="1090"/>
      <c r="L195" s="1096"/>
      <c r="M195" s="970"/>
      <c r="N195" s="963"/>
      <c r="O195" s="632"/>
      <c r="P195" s="633"/>
    </row>
    <row r="196" spans="2:16" ht="45" x14ac:dyDescent="0.2">
      <c r="B196" s="1070"/>
      <c r="C196" s="883"/>
      <c r="D196" s="885"/>
      <c r="E196" s="1073"/>
      <c r="F196" s="556" t="s">
        <v>822</v>
      </c>
      <c r="G196" s="1087"/>
      <c r="H196" s="1087"/>
      <c r="I196" s="961"/>
      <c r="J196" s="629"/>
      <c r="K196" s="1091"/>
      <c r="L196" s="889"/>
      <c r="M196" s="971"/>
      <c r="N196" s="964"/>
      <c r="O196" s="632"/>
      <c r="P196" s="633"/>
    </row>
    <row r="197" spans="2:16" ht="45" x14ac:dyDescent="0.2">
      <c r="B197" s="1070"/>
      <c r="C197" s="1099" t="s">
        <v>823</v>
      </c>
      <c r="D197" s="884" t="s">
        <v>824</v>
      </c>
      <c r="E197" s="1077" t="s">
        <v>825</v>
      </c>
      <c r="F197" s="460" t="s">
        <v>826</v>
      </c>
      <c r="G197" s="884">
        <v>1</v>
      </c>
      <c r="H197" s="922">
        <v>1</v>
      </c>
      <c r="I197" s="1078">
        <v>1</v>
      </c>
      <c r="J197" s="631"/>
      <c r="K197" s="951">
        <v>44805</v>
      </c>
      <c r="L197" s="888" t="s">
        <v>382</v>
      </c>
      <c r="M197" s="969" t="s">
        <v>827</v>
      </c>
      <c r="N197" s="962" t="s">
        <v>828</v>
      </c>
      <c r="O197" s="632"/>
      <c r="P197" s="633"/>
    </row>
    <row r="198" spans="2:16" ht="45" x14ac:dyDescent="0.2">
      <c r="B198" s="1070"/>
      <c r="C198" s="1100"/>
      <c r="D198" s="893"/>
      <c r="E198" s="1072"/>
      <c r="F198" s="460" t="s">
        <v>829</v>
      </c>
      <c r="G198" s="893"/>
      <c r="H198" s="1095"/>
      <c r="I198" s="960"/>
      <c r="J198" s="628"/>
      <c r="K198" s="952"/>
      <c r="L198" s="1096"/>
      <c r="M198" s="970"/>
      <c r="N198" s="963"/>
      <c r="O198" s="632"/>
      <c r="P198" s="633"/>
    </row>
    <row r="199" spans="2:16" ht="45" x14ac:dyDescent="0.2">
      <c r="B199" s="1070"/>
      <c r="C199" s="1100"/>
      <c r="D199" s="893"/>
      <c r="E199" s="1072"/>
      <c r="F199" s="460" t="s">
        <v>830</v>
      </c>
      <c r="G199" s="893"/>
      <c r="H199" s="1095"/>
      <c r="I199" s="960"/>
      <c r="J199" s="628"/>
      <c r="K199" s="952"/>
      <c r="L199" s="1096"/>
      <c r="M199" s="970"/>
      <c r="N199" s="963"/>
      <c r="O199" s="632"/>
      <c r="P199" s="633"/>
    </row>
    <row r="200" spans="2:16" ht="60.75" thickBot="1" x14ac:dyDescent="0.25">
      <c r="B200" s="1071"/>
      <c r="C200" s="1101"/>
      <c r="D200" s="1102"/>
      <c r="E200" s="1103"/>
      <c r="F200" s="635" t="s">
        <v>831</v>
      </c>
      <c r="G200" s="1102"/>
      <c r="H200" s="1104"/>
      <c r="I200" s="1243"/>
      <c r="J200" s="636"/>
      <c r="K200" s="953"/>
      <c r="L200" s="1058"/>
      <c r="M200" s="1097"/>
      <c r="N200" s="1098"/>
      <c r="O200" s="637"/>
      <c r="P200" s="638"/>
    </row>
    <row r="201" spans="2:16" ht="42.75" customHeight="1" x14ac:dyDescent="0.2"/>
    <row r="202" spans="2:16" ht="20.25" x14ac:dyDescent="0.2">
      <c r="B202" s="647" t="s">
        <v>6</v>
      </c>
      <c r="C202" s="702" t="s">
        <v>44</v>
      </c>
      <c r="D202" s="702"/>
      <c r="E202" s="702"/>
      <c r="F202" s="702"/>
      <c r="G202" s="702"/>
      <c r="H202" s="702"/>
      <c r="I202" s="702"/>
      <c r="J202" s="702"/>
      <c r="K202" s="702"/>
      <c r="L202" s="702"/>
      <c r="M202" s="547" t="s">
        <v>144</v>
      </c>
      <c r="N202" s="648" t="s">
        <v>150</v>
      </c>
    </row>
    <row r="203" spans="2:16" ht="15.75" x14ac:dyDescent="0.2">
      <c r="B203" s="647" t="s">
        <v>141</v>
      </c>
      <c r="C203" s="703" t="s">
        <v>133</v>
      </c>
      <c r="D203" s="703"/>
      <c r="E203" s="703"/>
      <c r="F203" s="703"/>
      <c r="G203" s="703"/>
      <c r="H203" s="703"/>
      <c r="I203" s="703"/>
      <c r="J203" s="703"/>
      <c r="K203" s="703"/>
      <c r="L203" s="703"/>
      <c r="M203" s="547" t="s">
        <v>117</v>
      </c>
      <c r="N203" s="648" t="s">
        <v>146</v>
      </c>
    </row>
    <row r="204" spans="2:16" ht="15.75" customHeight="1" x14ac:dyDescent="0.2">
      <c r="B204" s="643" t="s">
        <v>7</v>
      </c>
      <c r="C204" s="397" t="s">
        <v>832</v>
      </c>
      <c r="D204" s="397"/>
      <c r="E204" s="397"/>
      <c r="F204" s="397"/>
      <c r="G204" s="397"/>
      <c r="H204" s="397"/>
      <c r="I204" s="397"/>
      <c r="J204" s="397"/>
      <c r="K204" s="397"/>
      <c r="L204" s="397"/>
      <c r="M204" s="397"/>
      <c r="N204" s="397"/>
    </row>
    <row r="205" spans="2:16" ht="15.75" customHeight="1" x14ac:dyDescent="0.2">
      <c r="B205" s="701"/>
      <c r="C205" s="704"/>
      <c r="D205" s="704"/>
      <c r="E205" s="704"/>
      <c r="F205" s="644" t="s">
        <v>3</v>
      </c>
      <c r="G205" s="704"/>
      <c r="H205" s="704"/>
      <c r="I205" s="704"/>
      <c r="J205" s="704"/>
      <c r="K205" s="704"/>
      <c r="L205" s="704"/>
      <c r="M205" s="704"/>
      <c r="N205" s="644" t="s">
        <v>19</v>
      </c>
    </row>
    <row r="206" spans="2:16" ht="15.75" customHeight="1" x14ac:dyDescent="0.2">
      <c r="B206" s="706" t="s">
        <v>158</v>
      </c>
      <c r="C206" s="706" t="s">
        <v>0</v>
      </c>
      <c r="D206" s="399" t="s">
        <v>152</v>
      </c>
      <c r="E206" s="399" t="s">
        <v>154</v>
      </c>
      <c r="F206" s="895" t="s">
        <v>1</v>
      </c>
      <c r="G206" s="399" t="s">
        <v>833</v>
      </c>
      <c r="H206" s="399" t="s">
        <v>61</v>
      </c>
      <c r="I206" s="399" t="s">
        <v>151</v>
      </c>
      <c r="J206" s="399" t="s">
        <v>5</v>
      </c>
      <c r="K206" s="399" t="s">
        <v>149</v>
      </c>
      <c r="L206" s="706"/>
      <c r="M206" s="399" t="s">
        <v>142</v>
      </c>
      <c r="N206" s="399" t="s">
        <v>153</v>
      </c>
    </row>
    <row r="207" spans="2:16" ht="41.25" customHeight="1" x14ac:dyDescent="0.2">
      <c r="B207" s="706"/>
      <c r="C207" s="706"/>
      <c r="D207" s="706"/>
      <c r="E207" s="706"/>
      <c r="F207" s="894"/>
      <c r="G207" s="706"/>
      <c r="H207" s="399"/>
      <c r="I207" s="399"/>
      <c r="J207" s="399"/>
      <c r="K207" s="107" t="s">
        <v>15</v>
      </c>
      <c r="L207" s="107" t="s">
        <v>16</v>
      </c>
      <c r="M207" s="399"/>
      <c r="N207" s="399"/>
    </row>
    <row r="208" spans="2:16" ht="90" x14ac:dyDescent="0.2">
      <c r="B208" s="1111" t="s">
        <v>834</v>
      </c>
      <c r="C208" s="640" t="s">
        <v>835</v>
      </c>
      <c r="D208" s="326" t="s">
        <v>836</v>
      </c>
      <c r="E208" s="448" t="s">
        <v>837</v>
      </c>
      <c r="F208" s="630"/>
      <c r="G208" s="639" t="s">
        <v>838</v>
      </c>
      <c r="H208" s="639" t="s">
        <v>839</v>
      </c>
      <c r="I208" s="639" t="s">
        <v>839</v>
      </c>
      <c r="J208" s="641"/>
      <c r="K208" s="349">
        <v>44586</v>
      </c>
      <c r="L208" s="349" t="s">
        <v>840</v>
      </c>
      <c r="M208" s="326" t="s">
        <v>841</v>
      </c>
      <c r="N208" s="665" t="s">
        <v>842</v>
      </c>
    </row>
    <row r="209" spans="2:14" ht="45" x14ac:dyDescent="0.2">
      <c r="B209" s="1111"/>
      <c r="C209" s="1112" t="s">
        <v>843</v>
      </c>
      <c r="D209" s="1087" t="s">
        <v>844</v>
      </c>
      <c r="E209" s="1087" t="s">
        <v>845</v>
      </c>
      <c r="F209" s="650" t="s">
        <v>846</v>
      </c>
      <c r="G209" s="1117" t="s">
        <v>569</v>
      </c>
      <c r="H209" s="1117" t="s">
        <v>1125</v>
      </c>
      <c r="I209" s="1117" t="s">
        <v>1125</v>
      </c>
      <c r="J209" s="1115"/>
      <c r="K209" s="1106">
        <v>44562</v>
      </c>
      <c r="L209" s="1106">
        <v>44926</v>
      </c>
      <c r="M209" s="1109" t="s">
        <v>847</v>
      </c>
      <c r="N209" s="1110" t="s">
        <v>848</v>
      </c>
    </row>
    <row r="210" spans="2:14" ht="45" x14ac:dyDescent="0.2">
      <c r="B210" s="1111"/>
      <c r="C210" s="1112"/>
      <c r="D210" s="1087"/>
      <c r="E210" s="1087"/>
      <c r="F210" s="650" t="s">
        <v>849</v>
      </c>
      <c r="G210" s="1118"/>
      <c r="H210" s="1118"/>
      <c r="I210" s="1118"/>
      <c r="J210" s="1115"/>
      <c r="K210" s="1107"/>
      <c r="L210" s="1107"/>
      <c r="M210" s="1109"/>
      <c r="N210" s="1110"/>
    </row>
    <row r="211" spans="2:14" ht="60" x14ac:dyDescent="0.2">
      <c r="B211" s="1111"/>
      <c r="C211" s="1112"/>
      <c r="D211" s="1087"/>
      <c r="E211" s="1087"/>
      <c r="F211" s="651" t="s">
        <v>850</v>
      </c>
      <c r="G211" s="1118"/>
      <c r="H211" s="1118"/>
      <c r="I211" s="1118"/>
      <c r="J211" s="1115"/>
      <c r="K211" s="1107"/>
      <c r="L211" s="1107"/>
      <c r="M211" s="1109"/>
      <c r="N211" s="1110"/>
    </row>
    <row r="212" spans="2:14" ht="60" x14ac:dyDescent="0.2">
      <c r="B212" s="1111"/>
      <c r="C212" s="1112"/>
      <c r="D212" s="1087"/>
      <c r="E212" s="1087"/>
      <c r="F212" s="650" t="s">
        <v>851</v>
      </c>
      <c r="G212" s="1119"/>
      <c r="H212" s="1119"/>
      <c r="I212" s="1119"/>
      <c r="J212" s="1115"/>
      <c r="K212" s="1108"/>
      <c r="L212" s="1108"/>
      <c r="M212" s="1109"/>
      <c r="N212" s="1110"/>
    </row>
    <row r="213" spans="2:14" ht="45" x14ac:dyDescent="0.2">
      <c r="B213" s="1111" t="s">
        <v>852</v>
      </c>
      <c r="C213" s="1112" t="s">
        <v>853</v>
      </c>
      <c r="D213" s="1087" t="s">
        <v>854</v>
      </c>
      <c r="E213" s="1113" t="s">
        <v>855</v>
      </c>
      <c r="F213" s="650" t="s">
        <v>856</v>
      </c>
      <c r="G213" s="969" t="s">
        <v>569</v>
      </c>
      <c r="H213" s="1114" t="s">
        <v>373</v>
      </c>
      <c r="I213" s="1115">
        <v>1</v>
      </c>
      <c r="J213" s="1115"/>
      <c r="K213" s="1106">
        <v>44562</v>
      </c>
      <c r="L213" s="1106">
        <v>44926</v>
      </c>
      <c r="M213" s="1113" t="s">
        <v>857</v>
      </c>
      <c r="N213" s="1116" t="s">
        <v>858</v>
      </c>
    </row>
    <row r="214" spans="2:14" ht="60" x14ac:dyDescent="0.2">
      <c r="B214" s="1111"/>
      <c r="C214" s="1112"/>
      <c r="D214" s="1087"/>
      <c r="E214" s="1113"/>
      <c r="F214" s="652" t="s">
        <v>859</v>
      </c>
      <c r="G214" s="970"/>
      <c r="H214" s="1114"/>
      <c r="I214" s="1115"/>
      <c r="J214" s="1115"/>
      <c r="K214" s="1107"/>
      <c r="L214" s="1107"/>
      <c r="M214" s="1113"/>
      <c r="N214" s="1116"/>
    </row>
    <row r="215" spans="2:14" ht="45" x14ac:dyDescent="0.2">
      <c r="B215" s="1111"/>
      <c r="C215" s="1112"/>
      <c r="D215" s="1087"/>
      <c r="E215" s="1113"/>
      <c r="F215" s="652" t="s">
        <v>860</v>
      </c>
      <c r="G215" s="970"/>
      <c r="H215" s="1114"/>
      <c r="I215" s="1115"/>
      <c r="J215" s="1115"/>
      <c r="K215" s="1107"/>
      <c r="L215" s="1107"/>
      <c r="M215" s="1113"/>
      <c r="N215" s="1116"/>
    </row>
    <row r="216" spans="2:14" ht="30" x14ac:dyDescent="0.2">
      <c r="B216" s="1111"/>
      <c r="C216" s="1112"/>
      <c r="D216" s="1087"/>
      <c r="E216" s="1113"/>
      <c r="F216" s="652" t="s">
        <v>861</v>
      </c>
      <c r="G216" s="970"/>
      <c r="H216" s="1114"/>
      <c r="I216" s="1115"/>
      <c r="J216" s="1115"/>
      <c r="K216" s="1107"/>
      <c r="L216" s="1107"/>
      <c r="M216" s="1113"/>
      <c r="N216" s="1116"/>
    </row>
    <row r="217" spans="2:14" ht="60" x14ac:dyDescent="0.2">
      <c r="B217" s="1111"/>
      <c r="C217" s="1112"/>
      <c r="D217" s="1087"/>
      <c r="E217" s="1113"/>
      <c r="F217" s="652" t="s">
        <v>862</v>
      </c>
      <c r="G217" s="971"/>
      <c r="H217" s="1114"/>
      <c r="I217" s="1115"/>
      <c r="J217" s="1115"/>
      <c r="K217" s="1108"/>
      <c r="L217" s="1108"/>
      <c r="M217" s="1113"/>
      <c r="N217" s="666" t="s">
        <v>863</v>
      </c>
    </row>
    <row r="218" spans="2:14" ht="63" x14ac:dyDescent="0.2">
      <c r="B218" s="667"/>
      <c r="C218" s="882" t="s">
        <v>864</v>
      </c>
      <c r="D218" s="884" t="s">
        <v>865</v>
      </c>
      <c r="E218" s="1077" t="s">
        <v>866</v>
      </c>
      <c r="F218" s="653" t="s">
        <v>867</v>
      </c>
      <c r="G218" s="1123" t="s">
        <v>569</v>
      </c>
      <c r="H218" s="1123" t="s">
        <v>868</v>
      </c>
      <c r="I218" s="1127" t="s">
        <v>869</v>
      </c>
      <c r="J218" s="668"/>
      <c r="K218" s="1259">
        <v>44743</v>
      </c>
      <c r="L218" s="1259">
        <v>44926</v>
      </c>
      <c r="M218" s="1105" t="s">
        <v>870</v>
      </c>
      <c r="N218" s="669" t="s">
        <v>871</v>
      </c>
    </row>
    <row r="219" spans="2:14" ht="47.25" x14ac:dyDescent="0.2">
      <c r="B219" s="667"/>
      <c r="C219" s="892"/>
      <c r="D219" s="893"/>
      <c r="E219" s="1072"/>
      <c r="F219" s="653" t="s">
        <v>872</v>
      </c>
      <c r="G219" s="1123"/>
      <c r="H219" s="1123"/>
      <c r="I219" s="1127"/>
      <c r="J219" s="668"/>
      <c r="K219" s="1260"/>
      <c r="L219" s="1260"/>
      <c r="M219" s="1105"/>
      <c r="N219" s="669" t="s">
        <v>873</v>
      </c>
    </row>
    <row r="220" spans="2:14" ht="31.5" x14ac:dyDescent="0.2">
      <c r="B220" s="667"/>
      <c r="C220" s="892"/>
      <c r="D220" s="893"/>
      <c r="E220" s="1072"/>
      <c r="F220" s="653" t="s">
        <v>874</v>
      </c>
      <c r="G220" s="1123"/>
      <c r="H220" s="1123"/>
      <c r="I220" s="1127"/>
      <c r="J220" s="668"/>
      <c r="K220" s="1260"/>
      <c r="L220" s="1260"/>
      <c r="M220" s="1105"/>
      <c r="N220" s="669" t="s">
        <v>875</v>
      </c>
    </row>
    <row r="221" spans="2:14" ht="63" x14ac:dyDescent="0.2">
      <c r="B221" s="667"/>
      <c r="C221" s="883"/>
      <c r="D221" s="885"/>
      <c r="E221" s="1073"/>
      <c r="F221" s="654" t="s">
        <v>876</v>
      </c>
      <c r="G221" s="1123"/>
      <c r="H221" s="1123"/>
      <c r="I221" s="1127"/>
      <c r="J221" s="668"/>
      <c r="K221" s="1261"/>
      <c r="L221" s="1261"/>
      <c r="M221" s="1105"/>
      <c r="N221" s="670" t="s">
        <v>877</v>
      </c>
    </row>
    <row r="222" spans="2:14" ht="45" x14ac:dyDescent="0.2">
      <c r="B222" s="1120" t="s">
        <v>878</v>
      </c>
      <c r="C222" s="882" t="s">
        <v>879</v>
      </c>
      <c r="D222" s="884" t="s">
        <v>880</v>
      </c>
      <c r="E222" s="1077" t="s">
        <v>881</v>
      </c>
      <c r="F222" s="650" t="s">
        <v>882</v>
      </c>
      <c r="G222" s="1123" t="s">
        <v>569</v>
      </c>
      <c r="H222" s="1123" t="s">
        <v>373</v>
      </c>
      <c r="I222" s="1124">
        <v>1</v>
      </c>
      <c r="J222" s="1086"/>
      <c r="K222" s="826">
        <v>44652</v>
      </c>
      <c r="L222" s="826" t="s">
        <v>883</v>
      </c>
      <c r="M222" s="884" t="s">
        <v>884</v>
      </c>
      <c r="N222" s="1133" t="s">
        <v>885</v>
      </c>
    </row>
    <row r="223" spans="2:14" x14ac:dyDescent="0.2">
      <c r="B223" s="1121"/>
      <c r="C223" s="892"/>
      <c r="D223" s="893"/>
      <c r="E223" s="1072"/>
      <c r="F223" s="652" t="s">
        <v>886</v>
      </c>
      <c r="G223" s="1123"/>
      <c r="H223" s="1123"/>
      <c r="I223" s="1125"/>
      <c r="J223" s="900"/>
      <c r="K223" s="827"/>
      <c r="L223" s="827"/>
      <c r="M223" s="893"/>
      <c r="N223" s="1134"/>
    </row>
    <row r="224" spans="2:14" ht="15.75" x14ac:dyDescent="0.2">
      <c r="B224" s="1122"/>
      <c r="C224" s="883"/>
      <c r="D224" s="885"/>
      <c r="E224" s="1073"/>
      <c r="F224" s="655" t="s">
        <v>887</v>
      </c>
      <c r="G224" s="1123"/>
      <c r="H224" s="1123"/>
      <c r="I224" s="1126"/>
      <c r="J224" s="901"/>
      <c r="K224" s="828"/>
      <c r="L224" s="828"/>
      <c r="M224" s="885"/>
      <c r="N224" s="1135"/>
    </row>
    <row r="225" spans="2:14" ht="31.5" x14ac:dyDescent="0.2">
      <c r="B225" s="1120" t="s">
        <v>888</v>
      </c>
      <c r="C225" s="882" t="s">
        <v>889</v>
      </c>
      <c r="D225" s="884" t="s">
        <v>890</v>
      </c>
      <c r="E225" s="1128" t="s">
        <v>891</v>
      </c>
      <c r="F225" s="543" t="s">
        <v>892</v>
      </c>
      <c r="G225" s="1123" t="s">
        <v>569</v>
      </c>
      <c r="H225" s="1123" t="s">
        <v>373</v>
      </c>
      <c r="I225" s="1129"/>
      <c r="J225" s="1086"/>
      <c r="K225" s="321">
        <v>44682</v>
      </c>
      <c r="L225" s="321">
        <v>44834</v>
      </c>
      <c r="M225" s="1131" t="s">
        <v>893</v>
      </c>
      <c r="N225" s="1133" t="s">
        <v>894</v>
      </c>
    </row>
    <row r="226" spans="2:14" ht="31.5" x14ac:dyDescent="0.2">
      <c r="B226" s="1121"/>
      <c r="C226" s="883"/>
      <c r="D226" s="885"/>
      <c r="E226" s="1128"/>
      <c r="F226" s="543" t="s">
        <v>895</v>
      </c>
      <c r="G226" s="1123"/>
      <c r="H226" s="1123"/>
      <c r="I226" s="1130"/>
      <c r="J226" s="901"/>
      <c r="K226" s="321">
        <v>44835</v>
      </c>
      <c r="L226" s="321">
        <v>44926</v>
      </c>
      <c r="M226" s="1131"/>
      <c r="N226" s="1135"/>
    </row>
    <row r="227" spans="2:14" ht="60" x14ac:dyDescent="0.2">
      <c r="B227" s="1121"/>
      <c r="C227" s="1112" t="s">
        <v>896</v>
      </c>
      <c r="D227" s="1087" t="s">
        <v>897</v>
      </c>
      <c r="E227" s="1113" t="s">
        <v>898</v>
      </c>
      <c r="F227" s="650" t="s">
        <v>899</v>
      </c>
      <c r="G227" s="1114" t="s">
        <v>900</v>
      </c>
      <c r="H227" s="1114" t="s">
        <v>373</v>
      </c>
      <c r="I227" s="1132">
        <v>65</v>
      </c>
      <c r="J227" s="1115"/>
      <c r="K227" s="1106">
        <v>44562</v>
      </c>
      <c r="L227" s="1106">
        <v>44926</v>
      </c>
      <c r="M227" s="1087" t="s">
        <v>847</v>
      </c>
      <c r="N227" s="1116" t="s">
        <v>901</v>
      </c>
    </row>
    <row r="228" spans="2:14" x14ac:dyDescent="0.2">
      <c r="B228" s="1121"/>
      <c r="C228" s="1112"/>
      <c r="D228" s="1087"/>
      <c r="E228" s="1113"/>
      <c r="F228" s="652" t="s">
        <v>902</v>
      </c>
      <c r="G228" s="1114"/>
      <c r="H228" s="1114"/>
      <c r="I228" s="1132"/>
      <c r="J228" s="1115"/>
      <c r="K228" s="1108"/>
      <c r="L228" s="1108"/>
      <c r="M228" s="1087"/>
      <c r="N228" s="1116"/>
    </row>
    <row r="229" spans="2:14" x14ac:dyDescent="0.2">
      <c r="B229" s="1121"/>
      <c r="C229" s="1112" t="s">
        <v>903</v>
      </c>
      <c r="D229" s="1087" t="s">
        <v>904</v>
      </c>
      <c r="E229" s="1113" t="s">
        <v>905</v>
      </c>
      <c r="F229" s="650" t="s">
        <v>906</v>
      </c>
      <c r="G229" s="1114" t="s">
        <v>552</v>
      </c>
      <c r="H229" s="1114" t="s">
        <v>373</v>
      </c>
      <c r="I229" s="1115">
        <v>1</v>
      </c>
      <c r="J229" s="1115"/>
      <c r="K229" s="1106">
        <v>44562</v>
      </c>
      <c r="L229" s="1106">
        <v>44926</v>
      </c>
      <c r="M229" s="1087" t="s">
        <v>847</v>
      </c>
      <c r="N229" s="1116" t="s">
        <v>907</v>
      </c>
    </row>
    <row r="230" spans="2:14" ht="30" x14ac:dyDescent="0.2">
      <c r="B230" s="1121"/>
      <c r="C230" s="1112"/>
      <c r="D230" s="1087"/>
      <c r="E230" s="1113"/>
      <c r="F230" s="652" t="s">
        <v>908</v>
      </c>
      <c r="G230" s="1114"/>
      <c r="H230" s="1114"/>
      <c r="I230" s="1115"/>
      <c r="J230" s="1115"/>
      <c r="K230" s="1107"/>
      <c r="L230" s="1107"/>
      <c r="M230" s="1087"/>
      <c r="N230" s="1116"/>
    </row>
    <row r="231" spans="2:14" ht="30" x14ac:dyDescent="0.2">
      <c r="B231" s="1121"/>
      <c r="C231" s="1112"/>
      <c r="D231" s="1087"/>
      <c r="E231" s="434" t="s">
        <v>909</v>
      </c>
      <c r="F231" s="652" t="s">
        <v>910</v>
      </c>
      <c r="G231" s="440" t="s">
        <v>485</v>
      </c>
      <c r="H231" s="1114"/>
      <c r="I231" s="1115"/>
      <c r="J231" s="1115"/>
      <c r="K231" s="1108"/>
      <c r="L231" s="1108"/>
      <c r="M231" s="1087"/>
      <c r="N231" s="1116"/>
    </row>
    <row r="232" spans="2:14" ht="45" x14ac:dyDescent="0.2">
      <c r="B232" s="1121"/>
      <c r="C232" s="1112" t="s">
        <v>911</v>
      </c>
      <c r="D232" s="1087" t="s">
        <v>912</v>
      </c>
      <c r="E232" s="1113"/>
      <c r="F232" s="650" t="s">
        <v>913</v>
      </c>
      <c r="G232" s="1114" t="s">
        <v>839</v>
      </c>
      <c r="H232" s="1114" t="s">
        <v>839</v>
      </c>
      <c r="I232" s="1115">
        <v>1</v>
      </c>
      <c r="J232" s="1115"/>
      <c r="K232" s="1106">
        <v>44562</v>
      </c>
      <c r="L232" s="1106">
        <v>44926</v>
      </c>
      <c r="M232" s="1087" t="s">
        <v>914</v>
      </c>
      <c r="N232" s="1116" t="s">
        <v>915</v>
      </c>
    </row>
    <row r="233" spans="2:14" ht="60" x14ac:dyDescent="0.2">
      <c r="B233" s="1121"/>
      <c r="C233" s="1112"/>
      <c r="D233" s="1087"/>
      <c r="E233" s="1113"/>
      <c r="F233" s="652" t="s">
        <v>916</v>
      </c>
      <c r="G233" s="1114"/>
      <c r="H233" s="1114"/>
      <c r="I233" s="1115"/>
      <c r="J233" s="1115"/>
      <c r="K233" s="1107"/>
      <c r="L233" s="1107"/>
      <c r="M233" s="1087"/>
      <c r="N233" s="1116"/>
    </row>
    <row r="234" spans="2:14" ht="30" x14ac:dyDescent="0.2">
      <c r="B234" s="1121"/>
      <c r="C234" s="1112"/>
      <c r="D234" s="1087"/>
      <c r="E234" s="1113"/>
      <c r="F234" s="652" t="s">
        <v>917</v>
      </c>
      <c r="G234" s="1114"/>
      <c r="H234" s="1114"/>
      <c r="I234" s="1115"/>
      <c r="J234" s="1115"/>
      <c r="K234" s="1107"/>
      <c r="L234" s="1107"/>
      <c r="M234" s="1087"/>
      <c r="N234" s="1116"/>
    </row>
    <row r="235" spans="2:14" ht="30" x14ac:dyDescent="0.2">
      <c r="B235" s="1121"/>
      <c r="C235" s="1112"/>
      <c r="D235" s="1087"/>
      <c r="E235" s="1113"/>
      <c r="F235" s="652" t="s">
        <v>918</v>
      </c>
      <c r="G235" s="1114"/>
      <c r="H235" s="1114"/>
      <c r="I235" s="1115"/>
      <c r="J235" s="1115"/>
      <c r="K235" s="1107"/>
      <c r="L235" s="1107"/>
      <c r="M235" s="1087"/>
      <c r="N235" s="1116"/>
    </row>
    <row r="236" spans="2:14" x14ac:dyDescent="0.2">
      <c r="B236" s="1121"/>
      <c r="C236" s="1112"/>
      <c r="D236" s="1087"/>
      <c r="E236" s="1113"/>
      <c r="F236" s="652" t="s">
        <v>919</v>
      </c>
      <c r="G236" s="440" t="s">
        <v>569</v>
      </c>
      <c r="H236" s="440" t="s">
        <v>868</v>
      </c>
      <c r="I236" s="603">
        <v>1</v>
      </c>
      <c r="J236" s="603"/>
      <c r="K236" s="1108"/>
      <c r="L236" s="1108"/>
      <c r="M236" s="1087"/>
      <c r="N236" s="1116"/>
    </row>
    <row r="237" spans="2:14" x14ac:dyDescent="0.2">
      <c r="B237" s="1121"/>
      <c r="C237" s="1140" t="s">
        <v>920</v>
      </c>
      <c r="D237" s="1109" t="s">
        <v>921</v>
      </c>
      <c r="E237" s="1141" t="s">
        <v>922</v>
      </c>
      <c r="F237" s="650"/>
      <c r="G237" s="1142">
        <v>0.9</v>
      </c>
      <c r="H237" s="1114" t="s">
        <v>373</v>
      </c>
      <c r="I237" s="1247">
        <v>1</v>
      </c>
      <c r="J237" s="1247"/>
      <c r="K237" s="656"/>
      <c r="L237" s="656"/>
      <c r="M237" s="1109" t="s">
        <v>847</v>
      </c>
      <c r="N237" s="671"/>
    </row>
    <row r="238" spans="2:14" ht="30" x14ac:dyDescent="0.2">
      <c r="B238" s="1121"/>
      <c r="C238" s="1140"/>
      <c r="D238" s="1109"/>
      <c r="E238" s="1141"/>
      <c r="F238" s="650"/>
      <c r="G238" s="1142"/>
      <c r="H238" s="1114"/>
      <c r="I238" s="1247"/>
      <c r="J238" s="1247"/>
      <c r="K238" s="656"/>
      <c r="L238" s="656"/>
      <c r="M238" s="1109"/>
      <c r="N238" s="671" t="s">
        <v>923</v>
      </c>
    </row>
    <row r="239" spans="2:14" x14ac:dyDescent="0.2">
      <c r="B239" s="1121"/>
      <c r="C239" s="1140"/>
      <c r="D239" s="1109"/>
      <c r="E239" s="1141"/>
      <c r="F239" s="650" t="s">
        <v>924</v>
      </c>
      <c r="G239" s="1142"/>
      <c r="H239" s="1114"/>
      <c r="I239" s="1247"/>
      <c r="J239" s="1247"/>
      <c r="K239" s="1106">
        <v>44586</v>
      </c>
      <c r="L239" s="1106">
        <v>44926</v>
      </c>
      <c r="M239" s="1109"/>
      <c r="N239" s="671" t="s">
        <v>925</v>
      </c>
    </row>
    <row r="240" spans="2:14" ht="45" x14ac:dyDescent="0.2">
      <c r="B240" s="1121"/>
      <c r="C240" s="1140"/>
      <c r="D240" s="1109"/>
      <c r="E240" s="1141"/>
      <c r="F240" s="650" t="s">
        <v>926</v>
      </c>
      <c r="G240" s="1142"/>
      <c r="H240" s="1114"/>
      <c r="I240" s="1247"/>
      <c r="J240" s="1247"/>
      <c r="K240" s="1107"/>
      <c r="L240" s="1107"/>
      <c r="M240" s="1109"/>
      <c r="N240" s="1116" t="s">
        <v>927</v>
      </c>
    </row>
    <row r="241" spans="2:16" x14ac:dyDescent="0.2">
      <c r="B241" s="1122"/>
      <c r="C241" s="1140"/>
      <c r="D241" s="1109"/>
      <c r="E241" s="1141"/>
      <c r="F241" s="652" t="s">
        <v>928</v>
      </c>
      <c r="G241" s="1142"/>
      <c r="H241" s="1114"/>
      <c r="I241" s="1247"/>
      <c r="J241" s="1247"/>
      <c r="K241" s="1108"/>
      <c r="L241" s="1108"/>
      <c r="M241" s="1109"/>
      <c r="N241" s="1116"/>
    </row>
    <row r="242" spans="2:16" ht="45" x14ac:dyDescent="0.2">
      <c r="B242" s="672" t="s">
        <v>440</v>
      </c>
      <c r="C242" s="323" t="s">
        <v>929</v>
      </c>
      <c r="D242" s="556" t="s">
        <v>930</v>
      </c>
      <c r="E242" s="630" t="s">
        <v>931</v>
      </c>
      <c r="F242" s="657" t="s">
        <v>932</v>
      </c>
      <c r="G242" s="341" t="s">
        <v>569</v>
      </c>
      <c r="H242" s="658">
        <v>0.5</v>
      </c>
      <c r="I242" s="641">
        <v>1</v>
      </c>
      <c r="J242" s="1086"/>
      <c r="K242" s="659">
        <v>44743</v>
      </c>
      <c r="L242" s="659">
        <v>44926</v>
      </c>
      <c r="M242" s="1136" t="s">
        <v>933</v>
      </c>
      <c r="N242" s="673" t="s">
        <v>934</v>
      </c>
    </row>
    <row r="243" spans="2:16" x14ac:dyDescent="0.2">
      <c r="B243" s="674"/>
      <c r="C243" s="646"/>
      <c r="D243" s="556"/>
      <c r="E243" s="630"/>
      <c r="F243" s="657" t="s">
        <v>935</v>
      </c>
      <c r="G243" s="341"/>
      <c r="H243" s="658"/>
      <c r="I243" s="660"/>
      <c r="J243" s="901"/>
      <c r="K243" s="659"/>
      <c r="L243" s="659"/>
      <c r="M243" s="1137"/>
      <c r="N243" s="673"/>
    </row>
    <row r="244" spans="2:16" ht="45" x14ac:dyDescent="0.2">
      <c r="B244" s="674"/>
      <c r="C244" s="933" t="s">
        <v>936</v>
      </c>
      <c r="D244" s="922" t="s">
        <v>937</v>
      </c>
      <c r="E244" s="908" t="s">
        <v>938</v>
      </c>
      <c r="F244" s="652" t="s">
        <v>939</v>
      </c>
      <c r="G244" s="969" t="s">
        <v>940</v>
      </c>
      <c r="H244" s="969" t="s">
        <v>373</v>
      </c>
      <c r="I244" s="969" t="s">
        <v>373</v>
      </c>
      <c r="J244" s="661"/>
      <c r="K244" s="1106">
        <v>44562</v>
      </c>
      <c r="L244" s="1106">
        <v>44926</v>
      </c>
      <c r="M244" s="922" t="s">
        <v>847</v>
      </c>
      <c r="N244" s="671" t="s">
        <v>941</v>
      </c>
    </row>
    <row r="245" spans="2:16" x14ac:dyDescent="0.2">
      <c r="B245" s="674"/>
      <c r="C245" s="934"/>
      <c r="D245" s="1095"/>
      <c r="E245" s="912"/>
      <c r="F245" s="650" t="s">
        <v>942</v>
      </c>
      <c r="G245" s="970"/>
      <c r="H245" s="970"/>
      <c r="I245" s="970"/>
      <c r="J245" s="661"/>
      <c r="K245" s="1107"/>
      <c r="L245" s="1107"/>
      <c r="M245" s="1095"/>
      <c r="N245" s="671"/>
    </row>
    <row r="246" spans="2:16" ht="45" x14ac:dyDescent="0.2">
      <c r="B246" s="674"/>
      <c r="C246" s="934"/>
      <c r="D246" s="1095"/>
      <c r="E246" s="908" t="s">
        <v>943</v>
      </c>
      <c r="F246" s="650" t="s">
        <v>944</v>
      </c>
      <c r="G246" s="970"/>
      <c r="H246" s="970"/>
      <c r="I246" s="970"/>
      <c r="J246" s="661"/>
      <c r="K246" s="1107"/>
      <c r="L246" s="1107"/>
      <c r="M246" s="1095"/>
      <c r="N246" s="671"/>
    </row>
    <row r="247" spans="2:16" ht="45" x14ac:dyDescent="0.2">
      <c r="B247" s="674"/>
      <c r="C247" s="934"/>
      <c r="D247" s="1095"/>
      <c r="E247" s="939"/>
      <c r="F247" s="650" t="s">
        <v>945</v>
      </c>
      <c r="G247" s="970" t="s">
        <v>574</v>
      </c>
      <c r="H247" s="970"/>
      <c r="I247" s="970"/>
      <c r="J247" s="661"/>
      <c r="K247" s="1107"/>
      <c r="L247" s="1107"/>
      <c r="M247" s="1095"/>
      <c r="N247" s="671"/>
    </row>
    <row r="248" spans="2:16" ht="30.75" thickBot="1" x14ac:dyDescent="0.25">
      <c r="B248" s="675"/>
      <c r="C248" s="1138"/>
      <c r="D248" s="1104"/>
      <c r="E248" s="909"/>
      <c r="F248" s="676" t="s">
        <v>946</v>
      </c>
      <c r="G248" s="1097"/>
      <c r="H248" s="1097"/>
      <c r="I248" s="1097"/>
      <c r="J248" s="677"/>
      <c r="K248" s="1139"/>
      <c r="L248" s="1139"/>
      <c r="M248" s="1104"/>
      <c r="N248" s="678"/>
    </row>
    <row r="251" spans="2:16" ht="15.75" thickBot="1" x14ac:dyDescent="0.25"/>
    <row r="252" spans="2:16" x14ac:dyDescent="0.25">
      <c r="B252" s="698"/>
      <c r="C252" s="699"/>
      <c r="D252" s="582"/>
      <c r="E252" s="582"/>
      <c r="F252" s="582"/>
      <c r="G252" s="582"/>
      <c r="H252" s="582"/>
      <c r="I252" s="582"/>
      <c r="J252" s="582"/>
      <c r="K252" s="582"/>
      <c r="L252" s="582"/>
      <c r="M252" s="485" t="s">
        <v>144</v>
      </c>
      <c r="N252" s="913" t="s">
        <v>150</v>
      </c>
      <c r="O252" s="913"/>
      <c r="P252" s="914"/>
    </row>
    <row r="253" spans="2:16" x14ac:dyDescent="0.25">
      <c r="B253" s="690"/>
      <c r="C253" s="478"/>
      <c r="D253" s="690"/>
      <c r="E253" s="690"/>
      <c r="F253" s="690"/>
      <c r="G253" s="690"/>
      <c r="H253" s="690"/>
      <c r="I253" s="690"/>
      <c r="J253" s="690"/>
      <c r="K253" s="690"/>
      <c r="L253" s="690"/>
      <c r="M253" s="99" t="s">
        <v>117</v>
      </c>
      <c r="N253" s="705" t="s">
        <v>146</v>
      </c>
      <c r="O253" s="705"/>
      <c r="P253" s="705"/>
    </row>
    <row r="254" spans="2:16" ht="9.75" hidden="1" customHeight="1" x14ac:dyDescent="0.25">
      <c r="B254" s="690"/>
      <c r="C254" s="478"/>
      <c r="D254" s="690"/>
      <c r="E254" s="690"/>
      <c r="F254" s="690"/>
      <c r="G254" s="690"/>
      <c r="H254" s="690"/>
      <c r="I254" s="690"/>
      <c r="J254" s="690"/>
      <c r="K254" s="690"/>
      <c r="L254" s="690"/>
      <c r="M254" s="63" t="s">
        <v>118</v>
      </c>
      <c r="N254" s="690"/>
      <c r="O254" s="67"/>
      <c r="P254" s="67"/>
    </row>
    <row r="255" spans="2:16" ht="20.25" x14ac:dyDescent="0.2">
      <c r="B255" s="647" t="s">
        <v>6</v>
      </c>
      <c r="C255" s="702" t="s">
        <v>38</v>
      </c>
      <c r="D255" s="702"/>
      <c r="E255" s="702"/>
      <c r="F255" s="702"/>
      <c r="G255" s="702"/>
      <c r="H255" s="702"/>
      <c r="I255" s="702"/>
      <c r="J255" s="702"/>
      <c r="K255" s="702"/>
      <c r="L255" s="702"/>
      <c r="M255" s="702"/>
      <c r="N255" s="702"/>
      <c r="O255" s="702"/>
      <c r="P255" s="702"/>
    </row>
    <row r="256" spans="2:16" ht="15.75" x14ac:dyDescent="0.2">
      <c r="B256" s="647" t="s">
        <v>141</v>
      </c>
      <c r="C256" s="703" t="s">
        <v>133</v>
      </c>
      <c r="D256" s="703"/>
      <c r="E256" s="703"/>
      <c r="F256" s="703"/>
      <c r="G256" s="703"/>
      <c r="H256" s="703"/>
      <c r="I256" s="703"/>
      <c r="J256" s="703"/>
      <c r="K256" s="703"/>
      <c r="L256" s="703"/>
      <c r="M256" s="703"/>
      <c r="N256" s="703"/>
      <c r="O256" s="703"/>
      <c r="P256" s="703"/>
    </row>
    <row r="257" spans="2:16" ht="15.75" x14ac:dyDescent="0.2">
      <c r="B257" s="647" t="s">
        <v>7</v>
      </c>
      <c r="C257" s="703" t="s">
        <v>947</v>
      </c>
      <c r="D257" s="703"/>
      <c r="E257" s="703"/>
      <c r="F257" s="703"/>
      <c r="G257" s="703"/>
      <c r="H257" s="703"/>
      <c r="I257" s="703"/>
      <c r="J257" s="703"/>
      <c r="K257" s="703"/>
      <c r="L257" s="703"/>
      <c r="M257" s="703"/>
      <c r="N257" s="703"/>
      <c r="O257" s="679"/>
      <c r="P257" s="679"/>
    </row>
    <row r="258" spans="2:16" ht="24.75" customHeight="1" x14ac:dyDescent="0.2">
      <c r="B258" s="704"/>
      <c r="C258" s="704"/>
      <c r="D258" s="704"/>
      <c r="E258" s="704"/>
      <c r="F258" s="644" t="s">
        <v>3</v>
      </c>
      <c r="G258" s="704"/>
      <c r="H258" s="704"/>
      <c r="I258" s="704"/>
      <c r="J258" s="704"/>
      <c r="K258" s="704"/>
      <c r="L258" s="704"/>
      <c r="M258" s="704"/>
      <c r="N258" s="644" t="s">
        <v>19</v>
      </c>
      <c r="O258" s="704"/>
      <c r="P258" s="325" t="s">
        <v>123</v>
      </c>
    </row>
    <row r="259" spans="2:16" ht="15.75" customHeight="1" x14ac:dyDescent="0.2">
      <c r="B259" s="895" t="s">
        <v>158</v>
      </c>
      <c r="C259" s="895" t="s">
        <v>0</v>
      </c>
      <c r="D259" s="823" t="s">
        <v>152</v>
      </c>
      <c r="E259" s="823" t="s">
        <v>154</v>
      </c>
      <c r="F259" s="895" t="s">
        <v>1</v>
      </c>
      <c r="G259" s="399" t="s">
        <v>341</v>
      </c>
      <c r="H259" s="399" t="s">
        <v>61</v>
      </c>
      <c r="I259" s="399" t="s">
        <v>151</v>
      </c>
      <c r="J259" s="399" t="s">
        <v>5</v>
      </c>
      <c r="K259" s="399" t="s">
        <v>149</v>
      </c>
      <c r="L259" s="399"/>
      <c r="M259" s="399" t="s">
        <v>142</v>
      </c>
      <c r="N259" s="823" t="s">
        <v>153</v>
      </c>
      <c r="O259" s="707" t="s">
        <v>119</v>
      </c>
      <c r="P259" s="707" t="s">
        <v>120</v>
      </c>
    </row>
    <row r="260" spans="2:16" ht="15.75" x14ac:dyDescent="0.2">
      <c r="B260" s="894"/>
      <c r="C260" s="894"/>
      <c r="D260" s="824"/>
      <c r="E260" s="824"/>
      <c r="F260" s="894"/>
      <c r="G260" s="399"/>
      <c r="H260" s="399"/>
      <c r="I260" s="399"/>
      <c r="J260" s="399"/>
      <c r="K260" s="107" t="s">
        <v>15</v>
      </c>
      <c r="L260" s="107" t="s">
        <v>16</v>
      </c>
      <c r="M260" s="399"/>
      <c r="N260" s="824"/>
      <c r="O260" s="707"/>
      <c r="P260" s="707"/>
    </row>
    <row r="261" spans="2:16" ht="78.75" x14ac:dyDescent="0.2">
      <c r="B261" s="1158" t="s">
        <v>948</v>
      </c>
      <c r="C261" s="680" t="s">
        <v>949</v>
      </c>
      <c r="D261" s="198" t="s">
        <v>950</v>
      </c>
      <c r="E261" s="198" t="s">
        <v>951</v>
      </c>
      <c r="F261" s="681" t="s">
        <v>952</v>
      </c>
      <c r="G261" s="194" t="s">
        <v>953</v>
      </c>
      <c r="H261" s="194" t="s">
        <v>954</v>
      </c>
      <c r="I261" s="194" t="s">
        <v>954</v>
      </c>
      <c r="J261" s="202" t="s">
        <v>955</v>
      </c>
      <c r="K261" s="321" t="s">
        <v>956</v>
      </c>
      <c r="L261" s="321" t="s">
        <v>957</v>
      </c>
      <c r="M261" s="198" t="s">
        <v>958</v>
      </c>
      <c r="N261" s="682" t="s">
        <v>959</v>
      </c>
      <c r="O261" s="683"/>
      <c r="P261" s="108"/>
    </row>
    <row r="262" spans="2:16" ht="78.75" x14ac:dyDescent="0.2">
      <c r="B262" s="1158"/>
      <c r="C262" s="1048" t="s">
        <v>960</v>
      </c>
      <c r="D262" s="836" t="s">
        <v>961</v>
      </c>
      <c r="E262" s="198" t="s">
        <v>962</v>
      </c>
      <c r="F262" s="684" t="s">
        <v>963</v>
      </c>
      <c r="G262" s="194" t="s">
        <v>373</v>
      </c>
      <c r="H262" s="194" t="s">
        <v>373</v>
      </c>
      <c r="I262" s="194" t="s">
        <v>373</v>
      </c>
      <c r="J262" s="202" t="s">
        <v>964</v>
      </c>
      <c r="K262" s="321" t="s">
        <v>965</v>
      </c>
      <c r="L262" s="321">
        <v>44926</v>
      </c>
      <c r="M262" s="198" t="s">
        <v>966</v>
      </c>
      <c r="N262" s="682" t="s">
        <v>967</v>
      </c>
      <c r="O262" s="683"/>
      <c r="P262" s="108"/>
    </row>
    <row r="263" spans="2:16" ht="63" x14ac:dyDescent="0.2">
      <c r="B263" s="1158"/>
      <c r="C263" s="1049"/>
      <c r="D263" s="836"/>
      <c r="E263" s="192" t="s">
        <v>968</v>
      </c>
      <c r="F263" s="684" t="s">
        <v>969</v>
      </c>
      <c r="G263" s="194" t="s">
        <v>660</v>
      </c>
      <c r="H263" s="194" t="s">
        <v>373</v>
      </c>
      <c r="I263" s="194" t="s">
        <v>373</v>
      </c>
      <c r="J263" s="202" t="s">
        <v>970</v>
      </c>
      <c r="K263" s="321" t="s">
        <v>971</v>
      </c>
      <c r="L263" s="321" t="s">
        <v>957</v>
      </c>
      <c r="M263" s="198" t="s">
        <v>972</v>
      </c>
      <c r="N263" s="682" t="s">
        <v>973</v>
      </c>
      <c r="O263" s="683"/>
      <c r="P263" s="108"/>
    </row>
    <row r="264" spans="2:16" ht="45" x14ac:dyDescent="0.25">
      <c r="B264" s="1158"/>
      <c r="C264" s="835" t="s">
        <v>974</v>
      </c>
      <c r="D264" s="1036" t="s">
        <v>975</v>
      </c>
      <c r="E264" s="1141" t="s">
        <v>735</v>
      </c>
      <c r="F264" s="685" t="s">
        <v>976</v>
      </c>
      <c r="G264" s="1240">
        <v>0</v>
      </c>
      <c r="H264" s="1160">
        <v>0.85</v>
      </c>
      <c r="I264" s="1160">
        <v>0.85</v>
      </c>
      <c r="J264" s="830" t="s">
        <v>977</v>
      </c>
      <c r="K264" s="969" t="s">
        <v>737</v>
      </c>
      <c r="L264" s="969" t="s">
        <v>553</v>
      </c>
      <c r="M264" s="836"/>
      <c r="N264" s="686" t="s">
        <v>739</v>
      </c>
      <c r="O264" s="687"/>
      <c r="P264" s="692"/>
    </row>
    <row r="265" spans="2:16" ht="30" x14ac:dyDescent="0.2">
      <c r="B265" s="1158"/>
      <c r="C265" s="835"/>
      <c r="D265" s="1044"/>
      <c r="E265" s="1141"/>
      <c r="F265" s="460" t="s">
        <v>978</v>
      </c>
      <c r="G265" s="1240"/>
      <c r="H265" s="1160"/>
      <c r="I265" s="1160"/>
      <c r="J265" s="830"/>
      <c r="K265" s="970"/>
      <c r="L265" s="970"/>
      <c r="M265" s="836"/>
      <c r="N265" s="604" t="s">
        <v>742</v>
      </c>
      <c r="O265" s="683"/>
      <c r="P265" s="108"/>
    </row>
    <row r="266" spans="2:16" ht="30" x14ac:dyDescent="0.2">
      <c r="B266" s="1158"/>
      <c r="C266" s="835"/>
      <c r="D266" s="1044"/>
      <c r="E266" s="1141"/>
      <c r="F266" s="460" t="s">
        <v>979</v>
      </c>
      <c r="G266" s="1240"/>
      <c r="H266" s="1160"/>
      <c r="I266" s="1160"/>
      <c r="J266" s="830"/>
      <c r="K266" s="970"/>
      <c r="L266" s="970"/>
      <c r="M266" s="836"/>
      <c r="N266" s="604" t="s">
        <v>744</v>
      </c>
      <c r="O266" s="683"/>
      <c r="P266" s="108"/>
    </row>
    <row r="267" spans="2:16" ht="30" x14ac:dyDescent="0.2">
      <c r="B267" s="1158"/>
      <c r="C267" s="835"/>
      <c r="D267" s="1044"/>
      <c r="E267" s="1141"/>
      <c r="F267" s="460" t="s">
        <v>980</v>
      </c>
      <c r="G267" s="1240"/>
      <c r="H267" s="1160"/>
      <c r="I267" s="1160"/>
      <c r="J267" s="830"/>
      <c r="K267" s="970"/>
      <c r="L267" s="970"/>
      <c r="M267" s="836"/>
      <c r="N267" s="604" t="s">
        <v>746</v>
      </c>
      <c r="O267" s="688"/>
      <c r="P267" s="693"/>
    </row>
    <row r="268" spans="2:16" ht="15" customHeight="1" x14ac:dyDescent="0.2">
      <c r="B268" s="1158"/>
      <c r="C268" s="835"/>
      <c r="D268" s="1044"/>
      <c r="E268" s="1141"/>
      <c r="F268" s="959" t="s">
        <v>981</v>
      </c>
      <c r="G268" s="1240"/>
      <c r="H268" s="1160"/>
      <c r="I268" s="1160"/>
      <c r="J268" s="830"/>
      <c r="K268" s="970"/>
      <c r="L268" s="970"/>
      <c r="M268" s="836"/>
      <c r="N268" s="604"/>
      <c r="O268" s="688"/>
      <c r="P268" s="693"/>
    </row>
    <row r="269" spans="2:16" ht="30" x14ac:dyDescent="0.2">
      <c r="B269" s="1158"/>
      <c r="C269" s="835"/>
      <c r="D269" s="1037"/>
      <c r="E269" s="1141"/>
      <c r="F269" s="961"/>
      <c r="G269" s="1240"/>
      <c r="H269" s="1160"/>
      <c r="I269" s="1160"/>
      <c r="J269" s="830"/>
      <c r="K269" s="971"/>
      <c r="L269" s="971"/>
      <c r="M269" s="836"/>
      <c r="N269" s="604" t="s">
        <v>748</v>
      </c>
      <c r="O269" s="688"/>
      <c r="P269" s="693"/>
    </row>
    <row r="270" spans="2:16" ht="15.75" x14ac:dyDescent="0.2">
      <c r="B270" s="1158"/>
      <c r="C270" s="835"/>
      <c r="D270" s="198"/>
      <c r="E270" s="198"/>
      <c r="F270" s="684"/>
      <c r="G270" s="194"/>
      <c r="H270" s="194"/>
      <c r="I270" s="202"/>
      <c r="J270" s="202"/>
      <c r="K270" s="321"/>
      <c r="L270" s="321"/>
      <c r="M270" s="198"/>
      <c r="N270" s="682"/>
      <c r="O270" s="683"/>
      <c r="P270" s="108"/>
    </row>
    <row r="271" spans="2:16" ht="63" x14ac:dyDescent="0.2">
      <c r="B271" s="1158"/>
      <c r="C271" s="1242" t="s">
        <v>982</v>
      </c>
      <c r="D271" s="836" t="s">
        <v>983</v>
      </c>
      <c r="E271" s="192" t="s">
        <v>984</v>
      </c>
      <c r="F271" s="192" t="s">
        <v>985</v>
      </c>
      <c r="G271" s="194" t="s">
        <v>373</v>
      </c>
      <c r="H271" s="194" t="s">
        <v>373</v>
      </c>
      <c r="I271" s="196">
        <v>1</v>
      </c>
      <c r="J271" s="202" t="s">
        <v>986</v>
      </c>
      <c r="K271" s="321" t="s">
        <v>987</v>
      </c>
      <c r="L271" s="321" t="s">
        <v>988</v>
      </c>
      <c r="M271" s="836" t="s">
        <v>989</v>
      </c>
      <c r="N271" s="682" t="s">
        <v>990</v>
      </c>
      <c r="O271" s="683"/>
      <c r="P271" s="108"/>
    </row>
    <row r="272" spans="2:16" ht="63" x14ac:dyDescent="0.2">
      <c r="B272" s="1158"/>
      <c r="C272" s="1242"/>
      <c r="D272" s="836"/>
      <c r="E272" s="192" t="s">
        <v>991</v>
      </c>
      <c r="F272" s="201" t="s">
        <v>992</v>
      </c>
      <c r="G272" s="194" t="s">
        <v>373</v>
      </c>
      <c r="H272" s="194" t="s">
        <v>373</v>
      </c>
      <c r="I272" s="196">
        <v>1</v>
      </c>
      <c r="J272" s="202" t="s">
        <v>993</v>
      </c>
      <c r="K272" s="321" t="s">
        <v>994</v>
      </c>
      <c r="L272" s="321" t="s">
        <v>988</v>
      </c>
      <c r="M272" s="836"/>
      <c r="N272" s="682" t="s">
        <v>995</v>
      </c>
      <c r="O272" s="683"/>
      <c r="P272" s="108"/>
    </row>
    <row r="273" spans="2:16" ht="63" x14ac:dyDescent="0.2">
      <c r="B273" s="1158"/>
      <c r="C273" s="1242"/>
      <c r="D273" s="836"/>
      <c r="E273" s="192" t="s">
        <v>996</v>
      </c>
      <c r="F273" s="562" t="s">
        <v>997</v>
      </c>
      <c r="G273" s="194" t="s">
        <v>373</v>
      </c>
      <c r="H273" s="194" t="s">
        <v>373</v>
      </c>
      <c r="I273" s="196">
        <v>1</v>
      </c>
      <c r="J273" s="202" t="s">
        <v>998</v>
      </c>
      <c r="K273" s="321" t="s">
        <v>994</v>
      </c>
      <c r="L273" s="321" t="s">
        <v>988</v>
      </c>
      <c r="M273" s="836"/>
      <c r="N273" s="682" t="s">
        <v>999</v>
      </c>
      <c r="O273" s="683"/>
      <c r="P273" s="108"/>
    </row>
    <row r="274" spans="2:16" ht="78.75" x14ac:dyDescent="0.2">
      <c r="B274" s="1158"/>
      <c r="C274" s="680" t="s">
        <v>1000</v>
      </c>
      <c r="D274" s="198" t="s">
        <v>1001</v>
      </c>
      <c r="E274" s="192" t="s">
        <v>1002</v>
      </c>
      <c r="F274" s="562" t="s">
        <v>1003</v>
      </c>
      <c r="G274" s="194" t="s">
        <v>1004</v>
      </c>
      <c r="H274" s="194" t="s">
        <v>953</v>
      </c>
      <c r="I274" s="194" t="s">
        <v>953</v>
      </c>
      <c r="J274" s="202" t="s">
        <v>1005</v>
      </c>
      <c r="K274" s="321" t="s">
        <v>956</v>
      </c>
      <c r="L274" s="321" t="s">
        <v>957</v>
      </c>
      <c r="M274" s="198" t="s">
        <v>1006</v>
      </c>
      <c r="N274" s="682" t="s">
        <v>1007</v>
      </c>
      <c r="O274" s="683"/>
      <c r="P274" s="108"/>
    </row>
    <row r="275" spans="2:16" ht="141.75" x14ac:dyDescent="0.2">
      <c r="B275" s="1158"/>
      <c r="C275" s="680" t="s">
        <v>1008</v>
      </c>
      <c r="D275" s="198" t="s">
        <v>1009</v>
      </c>
      <c r="E275" s="192" t="s">
        <v>1010</v>
      </c>
      <c r="F275" s="562" t="s">
        <v>1011</v>
      </c>
      <c r="G275" s="194" t="s">
        <v>953</v>
      </c>
      <c r="H275" s="194" t="s">
        <v>373</v>
      </c>
      <c r="I275" s="194" t="s">
        <v>373</v>
      </c>
      <c r="J275" s="202" t="s">
        <v>1012</v>
      </c>
      <c r="K275" s="321">
        <v>44562</v>
      </c>
      <c r="L275" s="321">
        <v>44926</v>
      </c>
      <c r="M275" s="198" t="s">
        <v>1013</v>
      </c>
      <c r="N275" s="682" t="s">
        <v>1014</v>
      </c>
      <c r="O275" s="683"/>
      <c r="P275" s="108"/>
    </row>
    <row r="276" spans="2:16" ht="78.75" x14ac:dyDescent="0.2">
      <c r="B276" s="1158"/>
      <c r="C276" s="680" t="s">
        <v>1015</v>
      </c>
      <c r="D276" s="198" t="s">
        <v>1016</v>
      </c>
      <c r="E276" s="192" t="s">
        <v>1017</v>
      </c>
      <c r="F276" s="562" t="s">
        <v>1018</v>
      </c>
      <c r="G276" s="194" t="s">
        <v>660</v>
      </c>
      <c r="H276" s="194" t="s">
        <v>373</v>
      </c>
      <c r="I276" s="194" t="s">
        <v>373</v>
      </c>
      <c r="J276" s="202" t="s">
        <v>1019</v>
      </c>
      <c r="K276" s="321">
        <v>44562</v>
      </c>
      <c r="L276" s="321">
        <v>44926</v>
      </c>
      <c r="M276" s="198" t="s">
        <v>1020</v>
      </c>
      <c r="N276" s="682" t="s">
        <v>1021</v>
      </c>
      <c r="O276" s="683"/>
      <c r="P276" s="108"/>
    </row>
    <row r="277" spans="2:16" x14ac:dyDescent="0.25">
      <c r="B277" s="1158"/>
      <c r="C277" s="835" t="s">
        <v>1022</v>
      </c>
      <c r="D277" s="836" t="s">
        <v>1023</v>
      </c>
      <c r="E277" s="836" t="s">
        <v>1024</v>
      </c>
      <c r="F277" s="1036" t="s">
        <v>1025</v>
      </c>
      <c r="G277" s="1145">
        <v>0.75</v>
      </c>
      <c r="H277" s="1145">
        <v>1</v>
      </c>
      <c r="I277" s="1147" t="s">
        <v>373</v>
      </c>
      <c r="J277" s="1147" t="s">
        <v>1026</v>
      </c>
      <c r="K277" s="826">
        <v>44562</v>
      </c>
      <c r="L277" s="826">
        <v>44926</v>
      </c>
      <c r="M277" s="836" t="s">
        <v>1027</v>
      </c>
      <c r="N277" s="1150" t="s">
        <v>1028</v>
      </c>
      <c r="O277" s="689"/>
      <c r="P277" s="694"/>
    </row>
    <row r="278" spans="2:16" x14ac:dyDescent="0.25">
      <c r="B278" s="1158"/>
      <c r="C278" s="835"/>
      <c r="D278" s="836"/>
      <c r="E278" s="836"/>
      <c r="F278" s="1044"/>
      <c r="G278" s="1145"/>
      <c r="H278" s="1145"/>
      <c r="I278" s="1147"/>
      <c r="J278" s="1147"/>
      <c r="K278" s="827"/>
      <c r="L278" s="827"/>
      <c r="M278" s="836"/>
      <c r="N278" s="1151"/>
      <c r="O278" s="1"/>
      <c r="P278" s="695"/>
    </row>
    <row r="279" spans="2:16" ht="33" customHeight="1" thickBot="1" x14ac:dyDescent="0.3">
      <c r="B279" s="1159"/>
      <c r="C279" s="1143"/>
      <c r="D279" s="848"/>
      <c r="E279" s="848"/>
      <c r="F279" s="1144"/>
      <c r="G279" s="1146"/>
      <c r="H279" s="1146"/>
      <c r="I279" s="1148"/>
      <c r="J279" s="1148"/>
      <c r="K279" s="1149"/>
      <c r="L279" s="1149"/>
      <c r="M279" s="848"/>
      <c r="N279" s="1152"/>
      <c r="O279" s="696"/>
      <c r="P279" s="697"/>
    </row>
    <row r="280" spans="2:16" ht="24" customHeight="1" thickBot="1" x14ac:dyDescent="0.25"/>
    <row r="281" spans="2:16" ht="20.25" x14ac:dyDescent="0.2">
      <c r="B281" s="368" t="s">
        <v>6</v>
      </c>
      <c r="C281" s="1153" t="s">
        <v>41</v>
      </c>
      <c r="D281" s="1154"/>
      <c r="E281" s="1154"/>
      <c r="F281" s="1154"/>
      <c r="G281" s="1154"/>
      <c r="H281" s="1154"/>
      <c r="I281" s="1154"/>
      <c r="J281" s="1154"/>
      <c r="K281" s="1154"/>
      <c r="L281" s="1155"/>
      <c r="M281" s="570" t="s">
        <v>144</v>
      </c>
      <c r="N281" s="663" t="s">
        <v>150</v>
      </c>
    </row>
    <row r="282" spans="2:16" ht="15.75" x14ac:dyDescent="0.2">
      <c r="B282" s="369" t="s">
        <v>141</v>
      </c>
      <c r="C282" s="811" t="s">
        <v>133</v>
      </c>
      <c r="D282" s="812"/>
      <c r="E282" s="812"/>
      <c r="F282" s="812"/>
      <c r="G282" s="812"/>
      <c r="H282" s="812"/>
      <c r="I282" s="812"/>
      <c r="J282" s="812"/>
      <c r="K282" s="812"/>
      <c r="L282" s="1156"/>
      <c r="M282" s="547" t="s">
        <v>117</v>
      </c>
      <c r="N282" s="664" t="s">
        <v>146</v>
      </c>
    </row>
    <row r="283" spans="2:16" ht="15.75" x14ac:dyDescent="0.2">
      <c r="B283" s="487" t="s">
        <v>7</v>
      </c>
      <c r="C283" s="1030" t="s">
        <v>832</v>
      </c>
      <c r="D283" s="1030"/>
      <c r="E283" s="1030"/>
      <c r="F283" s="1030"/>
      <c r="G283" s="1030"/>
      <c r="H283" s="1030"/>
      <c r="I283" s="1030"/>
      <c r="J283" s="1030"/>
      <c r="K283" s="1030"/>
      <c r="L283" s="1030"/>
      <c r="M283" s="1030"/>
      <c r="N283" s="832"/>
    </row>
    <row r="284" spans="2:16" ht="15.75" x14ac:dyDescent="0.2">
      <c r="B284" s="721"/>
      <c r="C284" s="700"/>
      <c r="D284" s="700"/>
      <c r="E284" s="700"/>
      <c r="F284" s="720" t="s">
        <v>3</v>
      </c>
      <c r="G284" s="700"/>
      <c r="H284" s="700"/>
      <c r="I284" s="700"/>
      <c r="J284" s="719"/>
      <c r="K284" s="700"/>
      <c r="L284" s="700"/>
      <c r="M284" s="700"/>
      <c r="N284" s="722" t="s">
        <v>19</v>
      </c>
    </row>
    <row r="285" spans="2:16" ht="15.75" x14ac:dyDescent="0.2">
      <c r="B285" s="921" t="s">
        <v>158</v>
      </c>
      <c r="C285" s="819" t="s">
        <v>0</v>
      </c>
      <c r="D285" s="819" t="s">
        <v>152</v>
      </c>
      <c r="E285" s="819" t="s">
        <v>154</v>
      </c>
      <c r="F285" s="818" t="s">
        <v>1</v>
      </c>
      <c r="G285" s="819" t="s">
        <v>341</v>
      </c>
      <c r="H285" s="819" t="s">
        <v>61</v>
      </c>
      <c r="I285" s="819" t="s">
        <v>151</v>
      </c>
      <c r="J285" s="823" t="s">
        <v>5</v>
      </c>
      <c r="K285" s="820" t="s">
        <v>149</v>
      </c>
      <c r="L285" s="821"/>
      <c r="M285" s="819" t="s">
        <v>142</v>
      </c>
      <c r="N285" s="822" t="s">
        <v>153</v>
      </c>
    </row>
    <row r="286" spans="2:16" ht="30.75" customHeight="1" x14ac:dyDescent="0.2">
      <c r="B286" s="1157"/>
      <c r="C286" s="895"/>
      <c r="D286" s="895"/>
      <c r="E286" s="895"/>
      <c r="F286" s="895"/>
      <c r="G286" s="895"/>
      <c r="H286" s="823"/>
      <c r="I286" s="823"/>
      <c r="J286" s="824"/>
      <c r="K286" s="649" t="s">
        <v>15</v>
      </c>
      <c r="L286" s="649" t="s">
        <v>16</v>
      </c>
      <c r="M286" s="823"/>
      <c r="N286" s="822"/>
    </row>
    <row r="287" spans="2:16" ht="31.5" x14ac:dyDescent="0.2">
      <c r="B287" s="1175" t="s">
        <v>1029</v>
      </c>
      <c r="C287" s="1176" t="s">
        <v>1030</v>
      </c>
      <c r="D287" s="1038" t="s">
        <v>1031</v>
      </c>
      <c r="E287" s="1161" t="s">
        <v>1032</v>
      </c>
      <c r="F287" s="655" t="s">
        <v>1033</v>
      </c>
      <c r="G287" s="1177">
        <v>0</v>
      </c>
      <c r="H287" s="1178">
        <v>1</v>
      </c>
      <c r="I287" s="1179" t="s">
        <v>373</v>
      </c>
      <c r="J287" s="709"/>
      <c r="K287" s="841">
        <v>44743</v>
      </c>
      <c r="L287" s="841">
        <v>44896</v>
      </c>
      <c r="M287" s="1161" t="s">
        <v>1034</v>
      </c>
      <c r="N287" s="723" t="s">
        <v>1035</v>
      </c>
    </row>
    <row r="288" spans="2:16" ht="31.5" x14ac:dyDescent="0.2">
      <c r="B288" s="1175"/>
      <c r="C288" s="1176"/>
      <c r="D288" s="1053"/>
      <c r="E288" s="1161"/>
      <c r="F288" s="654" t="s">
        <v>1036</v>
      </c>
      <c r="G288" s="1177"/>
      <c r="H288" s="1178"/>
      <c r="I288" s="1179"/>
      <c r="J288" s="709"/>
      <c r="K288" s="842"/>
      <c r="L288" s="842"/>
      <c r="M288" s="1161"/>
      <c r="N288" s="723" t="s">
        <v>1037</v>
      </c>
    </row>
    <row r="289" spans="2:14" ht="31.5" x14ac:dyDescent="0.2">
      <c r="B289" s="1175"/>
      <c r="C289" s="1176"/>
      <c r="D289" s="1053"/>
      <c r="E289" s="1161"/>
      <c r="F289" s="654" t="s">
        <v>1038</v>
      </c>
      <c r="G289" s="1177"/>
      <c r="H289" s="1178"/>
      <c r="I289" s="1179"/>
      <c r="J289" s="709"/>
      <c r="K289" s="842"/>
      <c r="L289" s="842"/>
      <c r="M289" s="1161"/>
      <c r="N289" s="723" t="s">
        <v>1039</v>
      </c>
    </row>
    <row r="290" spans="2:14" ht="31.5" x14ac:dyDescent="0.2">
      <c r="B290" s="1175"/>
      <c r="C290" s="1176"/>
      <c r="D290" s="1053"/>
      <c r="E290" s="1161"/>
      <c r="F290" s="655" t="s">
        <v>1040</v>
      </c>
      <c r="G290" s="1177"/>
      <c r="H290" s="1178"/>
      <c r="I290" s="1179"/>
      <c r="J290" s="709"/>
      <c r="K290" s="842"/>
      <c r="L290" s="842"/>
      <c r="M290" s="1161"/>
      <c r="N290" s="723" t="s">
        <v>1041</v>
      </c>
    </row>
    <row r="291" spans="2:14" ht="31.5" x14ac:dyDescent="0.2">
      <c r="B291" s="1175"/>
      <c r="C291" s="1176"/>
      <c r="D291" s="1053"/>
      <c r="E291" s="1161"/>
      <c r="F291" s="655" t="s">
        <v>1042</v>
      </c>
      <c r="G291" s="1177"/>
      <c r="H291" s="1178"/>
      <c r="I291" s="1179"/>
      <c r="J291" s="709"/>
      <c r="K291" s="842"/>
      <c r="L291" s="842"/>
      <c r="M291" s="1161"/>
      <c r="N291" s="723" t="s">
        <v>1043</v>
      </c>
    </row>
    <row r="292" spans="2:14" ht="31.5" x14ac:dyDescent="0.2">
      <c r="B292" s="1175"/>
      <c r="C292" s="1176"/>
      <c r="D292" s="1039"/>
      <c r="E292" s="1161"/>
      <c r="F292" s="655" t="s">
        <v>1044</v>
      </c>
      <c r="G292" s="1177"/>
      <c r="H292" s="1178"/>
      <c r="I292" s="1179"/>
      <c r="J292" s="709"/>
      <c r="K292" s="843"/>
      <c r="L292" s="843"/>
      <c r="M292" s="1161"/>
      <c r="N292" s="723" t="s">
        <v>1045</v>
      </c>
    </row>
    <row r="293" spans="2:14" ht="94.5" x14ac:dyDescent="0.2">
      <c r="B293" s="1162" t="s">
        <v>1046</v>
      </c>
      <c r="C293" s="1165" t="s">
        <v>1047</v>
      </c>
      <c r="D293" s="1168" t="s">
        <v>1048</v>
      </c>
      <c r="E293" s="1168" t="s">
        <v>1049</v>
      </c>
      <c r="F293" s="710" t="s">
        <v>1050</v>
      </c>
      <c r="G293" s="1171">
        <v>0</v>
      </c>
      <c r="H293" s="1171">
        <v>0.5</v>
      </c>
      <c r="I293" s="1165" t="s">
        <v>373</v>
      </c>
      <c r="J293" s="711"/>
      <c r="K293" s="1172">
        <v>44743</v>
      </c>
      <c r="L293" s="1172">
        <v>44926</v>
      </c>
      <c r="M293" s="1168" t="s">
        <v>1051</v>
      </c>
      <c r="N293" s="1180" t="s">
        <v>1052</v>
      </c>
    </row>
    <row r="294" spans="2:14" ht="47.25" x14ac:dyDescent="0.2">
      <c r="B294" s="1163"/>
      <c r="C294" s="1166"/>
      <c r="D294" s="1169"/>
      <c r="E294" s="1169"/>
      <c r="F294" s="384" t="s">
        <v>1053</v>
      </c>
      <c r="G294" s="1171"/>
      <c r="H294" s="1171"/>
      <c r="I294" s="1166"/>
      <c r="J294" s="711"/>
      <c r="K294" s="1173"/>
      <c r="L294" s="1173"/>
      <c r="M294" s="1169"/>
      <c r="N294" s="1180"/>
    </row>
    <row r="295" spans="2:14" ht="47.25" x14ac:dyDescent="0.2">
      <c r="B295" s="1163"/>
      <c r="C295" s="1166"/>
      <c r="D295" s="1169"/>
      <c r="E295" s="1169"/>
      <c r="F295" s="384" t="s">
        <v>1054</v>
      </c>
      <c r="G295" s="1171"/>
      <c r="H295" s="1171"/>
      <c r="I295" s="1166"/>
      <c r="J295" s="711"/>
      <c r="K295" s="1173"/>
      <c r="L295" s="1173"/>
      <c r="M295" s="1169"/>
      <c r="N295" s="1180"/>
    </row>
    <row r="296" spans="2:14" ht="31.5" x14ac:dyDescent="0.2">
      <c r="B296" s="1164"/>
      <c r="C296" s="1167"/>
      <c r="D296" s="1170"/>
      <c r="E296" s="1170"/>
      <c r="F296" s="384" t="s">
        <v>1055</v>
      </c>
      <c r="G296" s="1171"/>
      <c r="H296" s="1171"/>
      <c r="I296" s="1167"/>
      <c r="J296" s="711"/>
      <c r="K296" s="1174"/>
      <c r="L296" s="1174"/>
      <c r="M296" s="1170"/>
      <c r="N296" s="1181"/>
    </row>
    <row r="297" spans="2:14" ht="63" x14ac:dyDescent="0.2">
      <c r="B297" s="725" t="s">
        <v>1029</v>
      </c>
      <c r="C297" s="712" t="s">
        <v>1056</v>
      </c>
      <c r="D297" s="714" t="s">
        <v>1048</v>
      </c>
      <c r="E297" s="713" t="s">
        <v>1057</v>
      </c>
      <c r="F297" s="193" t="s">
        <v>1058</v>
      </c>
      <c r="G297" s="708">
        <v>0</v>
      </c>
      <c r="H297" s="383">
        <v>0.6</v>
      </c>
      <c r="I297" s="383">
        <v>0.6</v>
      </c>
      <c r="J297" s="552"/>
      <c r="K297" s="197">
        <v>44652</v>
      </c>
      <c r="L297" s="197">
        <v>44926</v>
      </c>
      <c r="M297" s="384" t="s">
        <v>1059</v>
      </c>
      <c r="N297" s="724" t="s">
        <v>1060</v>
      </c>
    </row>
    <row r="298" spans="2:14" ht="15.75" x14ac:dyDescent="0.2">
      <c r="B298" s="726"/>
      <c r="C298" s="1176" t="s">
        <v>1061</v>
      </c>
      <c r="D298" s="876" t="s">
        <v>1062</v>
      </c>
      <c r="E298" s="876" t="s">
        <v>1063</v>
      </c>
      <c r="F298" s="1182" t="s">
        <v>1064</v>
      </c>
      <c r="G298" s="1183" t="s">
        <v>1065</v>
      </c>
      <c r="H298" s="1178">
        <v>1</v>
      </c>
      <c r="I298" s="1178">
        <v>1</v>
      </c>
      <c r="J298" s="1038"/>
      <c r="K298" s="841">
        <v>44562</v>
      </c>
      <c r="L298" s="1036" t="s">
        <v>1066</v>
      </c>
      <c r="M298" s="1161" t="s">
        <v>1059</v>
      </c>
      <c r="N298" s="1184" t="s">
        <v>1067</v>
      </c>
    </row>
    <row r="299" spans="2:14" ht="15.75" x14ac:dyDescent="0.2">
      <c r="B299" s="726"/>
      <c r="C299" s="1176"/>
      <c r="D299" s="876"/>
      <c r="E299" s="876"/>
      <c r="F299" s="1182"/>
      <c r="G299" s="1183"/>
      <c r="H299" s="1178"/>
      <c r="I299" s="1178"/>
      <c r="J299" s="1039"/>
      <c r="K299" s="843"/>
      <c r="L299" s="1037"/>
      <c r="M299" s="1161"/>
      <c r="N299" s="1185"/>
    </row>
    <row r="300" spans="2:14" ht="157.5" x14ac:dyDescent="0.2">
      <c r="B300" s="726"/>
      <c r="C300" s="716" t="s">
        <v>1068</v>
      </c>
      <c r="D300" s="377" t="s">
        <v>1069</v>
      </c>
      <c r="E300" s="377" t="s">
        <v>1057</v>
      </c>
      <c r="F300" s="384" t="s">
        <v>1070</v>
      </c>
      <c r="G300" s="715"/>
      <c r="H300" s="383"/>
      <c r="I300" s="377"/>
      <c r="J300" s="642"/>
      <c r="K300" s="717">
        <v>44774</v>
      </c>
      <c r="L300" s="717">
        <v>44834</v>
      </c>
      <c r="M300" s="377" t="s">
        <v>1071</v>
      </c>
      <c r="N300" s="727" t="s">
        <v>1072</v>
      </c>
    </row>
    <row r="301" spans="2:14" ht="31.5" x14ac:dyDescent="0.2">
      <c r="B301" s="726"/>
      <c r="C301" s="1201" t="s">
        <v>1073</v>
      </c>
      <c r="D301" s="1038" t="s">
        <v>1074</v>
      </c>
      <c r="E301" s="1038" t="s">
        <v>1075</v>
      </c>
      <c r="F301" s="562" t="s">
        <v>1076</v>
      </c>
      <c r="G301" s="1177">
        <v>0</v>
      </c>
      <c r="H301" s="1178">
        <v>1</v>
      </c>
      <c r="I301" s="1038"/>
      <c r="J301" s="642"/>
      <c r="K301" s="1204">
        <v>44652</v>
      </c>
      <c r="L301" s="1207">
        <v>44896</v>
      </c>
      <c r="M301" s="1038" t="s">
        <v>1077</v>
      </c>
      <c r="N301" s="1186" t="s">
        <v>1078</v>
      </c>
    </row>
    <row r="302" spans="2:14" ht="15.75" x14ac:dyDescent="0.2">
      <c r="B302" s="726"/>
      <c r="C302" s="1202"/>
      <c r="D302" s="1053"/>
      <c r="E302" s="1053"/>
      <c r="F302" s="562" t="s">
        <v>1079</v>
      </c>
      <c r="G302" s="1177"/>
      <c r="H302" s="1178"/>
      <c r="I302" s="1053"/>
      <c r="J302" s="642"/>
      <c r="K302" s="1205"/>
      <c r="L302" s="1208"/>
      <c r="M302" s="1053"/>
      <c r="N302" s="1187"/>
    </row>
    <row r="303" spans="2:14" ht="31.5" x14ac:dyDescent="0.2">
      <c r="B303" s="726"/>
      <c r="C303" s="1203"/>
      <c r="D303" s="1039"/>
      <c r="E303" s="1039"/>
      <c r="F303" s="562" t="s">
        <v>1080</v>
      </c>
      <c r="G303" s="1177"/>
      <c r="H303" s="1178"/>
      <c r="I303" s="1039"/>
      <c r="J303" s="642"/>
      <c r="K303" s="1206"/>
      <c r="L303" s="1209"/>
      <c r="M303" s="1039"/>
      <c r="N303" s="1188"/>
    </row>
    <row r="304" spans="2:14" ht="31.5" x14ac:dyDescent="0.2">
      <c r="B304" s="726"/>
      <c r="C304" s="1176" t="s">
        <v>1081</v>
      </c>
      <c r="D304" s="876" t="s">
        <v>1082</v>
      </c>
      <c r="E304" s="876" t="s">
        <v>1083</v>
      </c>
      <c r="F304" s="193" t="s">
        <v>1084</v>
      </c>
      <c r="G304" s="1177">
        <v>0</v>
      </c>
      <c r="H304" s="1178">
        <v>1</v>
      </c>
      <c r="I304" s="1161"/>
      <c r="J304" s="1194"/>
      <c r="K304" s="717">
        <v>44562</v>
      </c>
      <c r="L304" s="717">
        <v>44896</v>
      </c>
      <c r="M304" s="1038" t="s">
        <v>1085</v>
      </c>
      <c r="N304" s="1198" t="s">
        <v>1086</v>
      </c>
    </row>
    <row r="305" spans="2:16" ht="47.25" x14ac:dyDescent="0.2">
      <c r="B305" s="726"/>
      <c r="C305" s="1176"/>
      <c r="D305" s="876"/>
      <c r="E305" s="876"/>
      <c r="F305" s="193" t="s">
        <v>1087</v>
      </c>
      <c r="G305" s="1177"/>
      <c r="H305" s="1178"/>
      <c r="I305" s="1161"/>
      <c r="J305" s="1195"/>
      <c r="K305" s="718"/>
      <c r="L305" s="718"/>
      <c r="M305" s="1053"/>
      <c r="N305" s="1199"/>
    </row>
    <row r="306" spans="2:16" ht="31.5" x14ac:dyDescent="0.2">
      <c r="B306" s="726"/>
      <c r="C306" s="1176"/>
      <c r="D306" s="876"/>
      <c r="E306" s="876"/>
      <c r="F306" s="193" t="s">
        <v>1088</v>
      </c>
      <c r="G306" s="1177"/>
      <c r="H306" s="1178"/>
      <c r="I306" s="1161"/>
      <c r="J306" s="1195"/>
      <c r="K306" s="717">
        <v>44684</v>
      </c>
      <c r="L306" s="717">
        <v>44771</v>
      </c>
      <c r="M306" s="1053"/>
      <c r="N306" s="1199"/>
    </row>
    <row r="307" spans="2:16" ht="16.5" thickBot="1" x14ac:dyDescent="0.25">
      <c r="B307" s="728"/>
      <c r="C307" s="1189"/>
      <c r="D307" s="1190"/>
      <c r="E307" s="1190"/>
      <c r="F307" s="729" t="s">
        <v>1089</v>
      </c>
      <c r="G307" s="1191"/>
      <c r="H307" s="1192"/>
      <c r="I307" s="1193"/>
      <c r="J307" s="1196"/>
      <c r="K307" s="730">
        <v>44564</v>
      </c>
      <c r="L307" s="730">
        <v>44925</v>
      </c>
      <c r="M307" s="1197"/>
      <c r="N307" s="1200"/>
    </row>
    <row r="309" spans="2:16" ht="15.75" thickBot="1" x14ac:dyDescent="0.25"/>
    <row r="310" spans="2:16" x14ac:dyDescent="0.25">
      <c r="B310" s="691"/>
      <c r="C310" s="690"/>
      <c r="D310" s="690"/>
      <c r="E310" s="690"/>
      <c r="F310" s="690"/>
      <c r="G310" s="690"/>
      <c r="H310" s="690"/>
      <c r="I310" s="690"/>
      <c r="J310" s="690"/>
      <c r="K310" s="690"/>
      <c r="L310" s="690"/>
      <c r="M310" s="485" t="s">
        <v>117</v>
      </c>
      <c r="N310" s="748" t="s">
        <v>146</v>
      </c>
      <c r="O310" s="742"/>
      <c r="P310" s="738"/>
    </row>
    <row r="311" spans="2:16" ht="36" customHeight="1" x14ac:dyDescent="0.25">
      <c r="B311" s="369" t="s">
        <v>6</v>
      </c>
      <c r="C311" s="702" t="s">
        <v>1090</v>
      </c>
      <c r="D311" s="702"/>
      <c r="E311" s="703"/>
      <c r="F311" s="703"/>
      <c r="G311" s="703"/>
      <c r="H311" s="703"/>
      <c r="I311" s="703"/>
      <c r="J311" s="703"/>
      <c r="K311" s="703"/>
      <c r="L311" s="703"/>
      <c r="M311" s="63" t="s">
        <v>118</v>
      </c>
      <c r="N311" s="694"/>
      <c r="O311" s="743"/>
      <c r="P311" s="325" t="s">
        <v>123</v>
      </c>
    </row>
    <row r="312" spans="2:16" ht="15.75" x14ac:dyDescent="0.2">
      <c r="B312" s="369" t="s">
        <v>141</v>
      </c>
      <c r="C312" s="703" t="s">
        <v>1091</v>
      </c>
      <c r="D312" s="703"/>
      <c r="E312" s="703"/>
      <c r="F312" s="703"/>
      <c r="G312" s="703"/>
      <c r="H312" s="703"/>
      <c r="I312" s="703"/>
      <c r="J312" s="703"/>
      <c r="K312" s="703"/>
      <c r="L312" s="703"/>
      <c r="M312" s="703"/>
      <c r="N312" s="749"/>
      <c r="O312" s="744"/>
      <c r="P312" s="325"/>
    </row>
    <row r="313" spans="2:16" ht="15.75" x14ac:dyDescent="0.25">
      <c r="B313" s="487" t="s">
        <v>7</v>
      </c>
      <c r="C313" s="739" t="s">
        <v>1092</v>
      </c>
      <c r="D313" s="740"/>
      <c r="E313" s="740"/>
      <c r="F313" s="740"/>
      <c r="G313" s="740"/>
      <c r="H313" s="740"/>
      <c r="I313" s="740"/>
      <c r="J313" s="740"/>
      <c r="K313" s="740"/>
      <c r="L313" s="740"/>
      <c r="M313" s="740"/>
      <c r="N313" s="750"/>
      <c r="O313" s="645"/>
      <c r="P313" s="325"/>
    </row>
    <row r="314" spans="2:16" x14ac:dyDescent="0.2">
      <c r="B314" s="751" t="s">
        <v>3</v>
      </c>
      <c r="C314" s="704"/>
      <c r="D314" s="704"/>
      <c r="E314" s="704"/>
      <c r="F314" s="644" t="s">
        <v>3</v>
      </c>
      <c r="G314" s="704"/>
      <c r="H314" s="704"/>
      <c r="I314" s="704"/>
      <c r="J314" s="704"/>
      <c r="K314" s="704"/>
      <c r="L314" s="704"/>
      <c r="M314" s="704"/>
      <c r="N314" s="752" t="s">
        <v>19</v>
      </c>
      <c r="O314" s="645"/>
      <c r="P314" s="325"/>
    </row>
    <row r="315" spans="2:16" ht="15.75" customHeight="1" x14ac:dyDescent="0.2">
      <c r="B315" s="1157" t="s">
        <v>158</v>
      </c>
      <c r="C315" s="895" t="s">
        <v>0</v>
      </c>
      <c r="D315" s="823" t="s">
        <v>152</v>
      </c>
      <c r="E315" s="823" t="s">
        <v>1093</v>
      </c>
      <c r="F315" s="895" t="s">
        <v>1</v>
      </c>
      <c r="G315" s="399" t="s">
        <v>833</v>
      </c>
      <c r="H315" s="399" t="s">
        <v>61</v>
      </c>
      <c r="I315" s="399" t="s">
        <v>151</v>
      </c>
      <c r="J315" s="399" t="s">
        <v>5</v>
      </c>
      <c r="K315" s="399" t="s">
        <v>149</v>
      </c>
      <c r="L315" s="706"/>
      <c r="M315" s="399" t="s">
        <v>142</v>
      </c>
      <c r="N315" s="489" t="s">
        <v>153</v>
      </c>
      <c r="O315" s="745" t="s">
        <v>119</v>
      </c>
      <c r="P315" s="399" t="s">
        <v>120</v>
      </c>
    </row>
    <row r="316" spans="2:16" ht="15.75" x14ac:dyDescent="0.2">
      <c r="B316" s="1210"/>
      <c r="C316" s="894"/>
      <c r="D316" s="824"/>
      <c r="E316" s="824"/>
      <c r="F316" s="894"/>
      <c r="G316" s="706"/>
      <c r="H316" s="399"/>
      <c r="I316" s="399"/>
      <c r="J316" s="399"/>
      <c r="K316" s="741" t="s">
        <v>15</v>
      </c>
      <c r="L316" s="741" t="s">
        <v>16</v>
      </c>
      <c r="M316" s="399"/>
      <c r="N316" s="489"/>
      <c r="O316" s="745"/>
      <c r="P316" s="399"/>
    </row>
    <row r="317" spans="2:16" ht="45" x14ac:dyDescent="0.2">
      <c r="B317" s="1211" t="s">
        <v>1094</v>
      </c>
      <c r="C317" s="1214" t="s">
        <v>1095</v>
      </c>
      <c r="D317" s="1216" t="s">
        <v>1096</v>
      </c>
      <c r="E317" s="1216" t="s">
        <v>1097</v>
      </c>
      <c r="F317" s="737" t="s">
        <v>1098</v>
      </c>
      <c r="G317" s="970"/>
      <c r="H317" s="1228">
        <v>1</v>
      </c>
      <c r="I317" s="1228">
        <v>1</v>
      </c>
      <c r="J317" s="900"/>
      <c r="K317" s="662">
        <v>44562</v>
      </c>
      <c r="L317" s="662">
        <v>44926</v>
      </c>
      <c r="M317" s="330" t="s">
        <v>1099</v>
      </c>
      <c r="N317" s="1219" t="s">
        <v>1100</v>
      </c>
      <c r="O317" s="342"/>
      <c r="P317" s="332"/>
    </row>
    <row r="318" spans="2:16" ht="45" x14ac:dyDescent="0.25">
      <c r="B318" s="1212"/>
      <c r="C318" s="1214"/>
      <c r="D318" s="1216"/>
      <c r="E318" s="1216"/>
      <c r="F318" s="732" t="s">
        <v>1101</v>
      </c>
      <c r="G318" s="970"/>
      <c r="H318" s="1229"/>
      <c r="I318" s="1229"/>
      <c r="J318" s="900"/>
      <c r="K318" s="656">
        <v>44562</v>
      </c>
      <c r="L318" s="656">
        <v>44926</v>
      </c>
      <c r="M318" s="344" t="s">
        <v>1102</v>
      </c>
      <c r="N318" s="1219"/>
      <c r="O318" s="683"/>
      <c r="P318" s="98"/>
    </row>
    <row r="319" spans="2:16" ht="42.75" customHeight="1" x14ac:dyDescent="0.25">
      <c r="B319" s="1212"/>
      <c r="C319" s="1215"/>
      <c r="D319" s="1217"/>
      <c r="E319" s="1217"/>
      <c r="F319" s="732" t="s">
        <v>1103</v>
      </c>
      <c r="G319" s="971"/>
      <c r="H319" s="1237"/>
      <c r="I319" s="1237"/>
      <c r="J319" s="901"/>
      <c r="K319" s="656">
        <v>44562</v>
      </c>
      <c r="L319" s="656">
        <v>44926</v>
      </c>
      <c r="M319" s="344" t="s">
        <v>1099</v>
      </c>
      <c r="N319" s="1220"/>
      <c r="O319" s="683"/>
      <c r="P319" s="98"/>
    </row>
    <row r="320" spans="2:16" ht="45" x14ac:dyDescent="0.2">
      <c r="B320" s="1212"/>
      <c r="C320" s="1221" t="s">
        <v>1104</v>
      </c>
      <c r="D320" s="1233" t="s">
        <v>1105</v>
      </c>
      <c r="E320" s="1234" t="s">
        <v>1106</v>
      </c>
      <c r="F320" s="735" t="s">
        <v>1107</v>
      </c>
      <c r="G320" s="969"/>
      <c r="H320" s="969" t="s">
        <v>574</v>
      </c>
      <c r="I320" s="639"/>
      <c r="J320" s="1086"/>
      <c r="K320" s="656">
        <v>44562</v>
      </c>
      <c r="L320" s="656">
        <v>44926</v>
      </c>
      <c r="M320" s="344" t="s">
        <v>1099</v>
      </c>
      <c r="N320" s="1231" t="s">
        <v>1108</v>
      </c>
      <c r="O320" s="746"/>
      <c r="P320" s="98"/>
    </row>
    <row r="321" spans="2:16" ht="30" x14ac:dyDescent="0.25">
      <c r="B321" s="1212"/>
      <c r="C321" s="1214"/>
      <c r="D321" s="1216"/>
      <c r="E321" s="1235"/>
      <c r="F321" s="732" t="s">
        <v>1109</v>
      </c>
      <c r="G321" s="970"/>
      <c r="H321" s="970"/>
      <c r="I321" s="1228">
        <v>1</v>
      </c>
      <c r="J321" s="900"/>
      <c r="K321" s="656">
        <v>44562</v>
      </c>
      <c r="L321" s="656">
        <v>44926</v>
      </c>
      <c r="M321" s="344" t="s">
        <v>1102</v>
      </c>
      <c r="N321" s="1231"/>
      <c r="O321" s="746"/>
      <c r="P321" s="98"/>
    </row>
    <row r="322" spans="2:16" ht="29.25" customHeight="1" x14ac:dyDescent="0.25">
      <c r="B322" s="1212"/>
      <c r="C322" s="1215"/>
      <c r="D322" s="1217"/>
      <c r="E322" s="1236"/>
      <c r="F322" s="732" t="s">
        <v>1110</v>
      </c>
      <c r="G322" s="971"/>
      <c r="H322" s="971"/>
      <c r="I322" s="1229"/>
      <c r="J322" s="901"/>
      <c r="K322" s="656">
        <v>44562</v>
      </c>
      <c r="L322" s="656">
        <v>44926</v>
      </c>
      <c r="M322" s="344" t="s">
        <v>1099</v>
      </c>
      <c r="N322" s="1231"/>
      <c r="O322" s="746"/>
      <c r="P322" s="98"/>
    </row>
    <row r="323" spans="2:16" ht="30" x14ac:dyDescent="0.25">
      <c r="B323" s="1212"/>
      <c r="C323" s="1238" t="s">
        <v>1111</v>
      </c>
      <c r="D323" s="1226" t="s">
        <v>1112</v>
      </c>
      <c r="E323" s="1226" t="s">
        <v>1113</v>
      </c>
      <c r="F323" s="685" t="s">
        <v>1114</v>
      </c>
      <c r="G323" s="1223"/>
      <c r="H323" s="1228">
        <v>1</v>
      </c>
      <c r="I323" s="1237"/>
      <c r="J323" s="1223"/>
      <c r="K323" s="656">
        <v>44562</v>
      </c>
      <c r="L323" s="656">
        <v>44926</v>
      </c>
      <c r="M323" s="344" t="s">
        <v>1099</v>
      </c>
      <c r="N323" s="1218" t="s">
        <v>1115</v>
      </c>
      <c r="O323" s="746"/>
      <c r="P323" s="98"/>
    </row>
    <row r="324" spans="2:16" ht="45" x14ac:dyDescent="0.25">
      <c r="B324" s="1212"/>
      <c r="C324" s="1238"/>
      <c r="D324" s="1226"/>
      <c r="E324" s="1226"/>
      <c r="F324" s="732" t="s">
        <v>1116</v>
      </c>
      <c r="G324" s="1224"/>
      <c r="H324" s="1229"/>
      <c r="I324" s="733">
        <v>1</v>
      </c>
      <c r="J324" s="1224"/>
      <c r="K324" s="656">
        <v>44562</v>
      </c>
      <c r="L324" s="656">
        <v>44926</v>
      </c>
      <c r="M324" s="344" t="s">
        <v>1099</v>
      </c>
      <c r="N324" s="1219"/>
      <c r="O324" s="683"/>
      <c r="P324" s="98"/>
    </row>
    <row r="325" spans="2:16" ht="37.5" customHeight="1" x14ac:dyDescent="0.25">
      <c r="B325" s="1212"/>
      <c r="C325" s="1238"/>
      <c r="D325" s="1226"/>
      <c r="E325" s="1226"/>
      <c r="F325" s="732" t="s">
        <v>1117</v>
      </c>
      <c r="G325" s="1239"/>
      <c r="H325" s="1237"/>
      <c r="I325" s="734"/>
      <c r="J325" s="1239"/>
      <c r="K325" s="656">
        <v>44562</v>
      </c>
      <c r="L325" s="656">
        <v>44926</v>
      </c>
      <c r="M325" s="344" t="s">
        <v>1118</v>
      </c>
      <c r="N325" s="1220"/>
      <c r="O325" s="683"/>
      <c r="P325" s="98"/>
    </row>
    <row r="326" spans="2:16" ht="30" x14ac:dyDescent="0.25">
      <c r="B326" s="1212"/>
      <c r="C326" s="1221" t="s">
        <v>1119</v>
      </c>
      <c r="D326" s="1223"/>
      <c r="E326" s="1226" t="s">
        <v>1120</v>
      </c>
      <c r="F326" s="732" t="s">
        <v>1121</v>
      </c>
      <c r="G326" s="1223"/>
      <c r="H326" s="1228">
        <v>1</v>
      </c>
      <c r="I326" s="731"/>
      <c r="J326" s="1223"/>
      <c r="K326" s="656">
        <v>44562</v>
      </c>
      <c r="L326" s="656">
        <v>44926</v>
      </c>
      <c r="M326" s="344" t="s">
        <v>1099</v>
      </c>
      <c r="N326" s="1231" t="s">
        <v>1122</v>
      </c>
      <c r="O326" s="683"/>
      <c r="P326" s="98"/>
    </row>
    <row r="327" spans="2:16" ht="55.5" customHeight="1" x14ac:dyDescent="0.25">
      <c r="B327" s="1212"/>
      <c r="C327" s="1214"/>
      <c r="D327" s="1224"/>
      <c r="E327" s="1226"/>
      <c r="F327" s="779" t="s">
        <v>1123</v>
      </c>
      <c r="G327" s="1224"/>
      <c r="H327" s="1229"/>
      <c r="I327" s="733">
        <v>1</v>
      </c>
      <c r="J327" s="1224"/>
      <c r="K327" s="656">
        <v>44562</v>
      </c>
      <c r="L327" s="656">
        <v>44926</v>
      </c>
      <c r="M327" s="344" t="s">
        <v>1118</v>
      </c>
      <c r="N327" s="1231"/>
      <c r="O327" s="747"/>
      <c r="P327" s="524"/>
    </row>
    <row r="328" spans="2:16" ht="30.75" thickBot="1" x14ac:dyDescent="0.3">
      <c r="B328" s="1213"/>
      <c r="C328" s="1222"/>
      <c r="D328" s="1225"/>
      <c r="E328" s="1227"/>
      <c r="F328" s="753" t="s">
        <v>1124</v>
      </c>
      <c r="G328" s="1225"/>
      <c r="H328" s="1230"/>
      <c r="I328" s="754"/>
      <c r="J328" s="1225"/>
      <c r="K328" s="755">
        <v>44562</v>
      </c>
      <c r="L328" s="755">
        <v>44926</v>
      </c>
      <c r="M328" s="756" t="s">
        <v>1099</v>
      </c>
      <c r="N328" s="1232"/>
      <c r="O328" s="736"/>
      <c r="P328" s="736"/>
    </row>
    <row r="332" spans="2:16" ht="29.25" customHeight="1" x14ac:dyDescent="0.2">
      <c r="C332" s="1257"/>
      <c r="D332" s="1257"/>
      <c r="E332" s="1257"/>
      <c r="N332" s="112"/>
    </row>
    <row r="333" spans="2:16" ht="27" customHeight="1" x14ac:dyDescent="0.2">
      <c r="C333" s="1258" t="s">
        <v>1126</v>
      </c>
      <c r="D333" s="1258"/>
      <c r="E333" s="1258"/>
      <c r="H333" s="781"/>
      <c r="I333" s="781"/>
      <c r="J333" s="781"/>
      <c r="K333" s="781"/>
      <c r="M333" s="780"/>
      <c r="N333" s="112"/>
    </row>
    <row r="334" spans="2:16" ht="34.5" customHeight="1" x14ac:dyDescent="0.2">
      <c r="C334" s="1258"/>
      <c r="D334" s="1258"/>
      <c r="E334" s="1258"/>
      <c r="N334" s="112"/>
    </row>
    <row r="335" spans="2:16" ht="34.5" customHeight="1" x14ac:dyDescent="0.2">
      <c r="N335" s="112"/>
    </row>
    <row r="336" spans="2:16" ht="34.5" customHeight="1" x14ac:dyDescent="0.2">
      <c r="N336" s="112"/>
    </row>
  </sheetData>
  <sheetProtection formatCells="0" formatColumns="0" formatRows="0"/>
  <protectedRanges>
    <protectedRange sqref="I42" name="Rango1_2_1"/>
    <protectedRange sqref="J42" name="Rango1_1_1"/>
    <protectedRange sqref="I56:J57 J58:J85" name="Rango1_2"/>
    <protectedRange sqref="J150 F130:F134 I126:J127 J128:J148" name="Rango1_8"/>
    <protectedRange sqref="J149" name="Rango1_1_3"/>
    <protectedRange sqref="K218:K221 I218:I243 J222:J248 I206:J207 I213:J217 J208:J212" name="Rango1"/>
    <protectedRange sqref="I259:J260 I270:J273 J261:J269 I277:J277 J274:J276" name="Rango1_3"/>
    <protectedRange sqref="M293 I285:J296 I300:J307 J297:J299" name="Rango1_7"/>
    <protectedRange sqref="I128 I130:I148" name="Rango1_9"/>
  </protectedRanges>
  <mergeCells count="662">
    <mergeCell ref="C332:E332"/>
    <mergeCell ref="C333:E334"/>
    <mergeCell ref="I244:I248"/>
    <mergeCell ref="L222:L224"/>
    <mergeCell ref="K218:K221"/>
    <mergeCell ref="L218:L221"/>
    <mergeCell ref="K222:K224"/>
    <mergeCell ref="C154:L154"/>
    <mergeCell ref="C156:L156"/>
    <mergeCell ref="C157:N157"/>
    <mergeCell ref="B158:M158"/>
    <mergeCell ref="B159:B160"/>
    <mergeCell ref="C159:C160"/>
    <mergeCell ref="D159:D160"/>
    <mergeCell ref="M185:M187"/>
    <mergeCell ref="N185:N187"/>
    <mergeCell ref="N177:N181"/>
    <mergeCell ref="C182:C184"/>
    <mergeCell ref="D182:D184"/>
    <mergeCell ref="E182:E184"/>
    <mergeCell ref="I182:I184"/>
    <mergeCell ref="J182:J184"/>
    <mergeCell ref="M182:M184"/>
    <mergeCell ref="N182:N184"/>
    <mergeCell ref="I177:I181"/>
    <mergeCell ref="J177:J181"/>
    <mergeCell ref="K177:K181"/>
    <mergeCell ref="L177:L181"/>
    <mergeCell ref="J209:J212"/>
    <mergeCell ref="F206:F207"/>
    <mergeCell ref="I197:I200"/>
    <mergeCell ref="I193:I196"/>
    <mergeCell ref="C188:C192"/>
    <mergeCell ref="D188:D192"/>
    <mergeCell ref="E188:E192"/>
    <mergeCell ref="M237:M241"/>
    <mergeCell ref="K239:K241"/>
    <mergeCell ref="L239:L241"/>
    <mergeCell ref="M229:M231"/>
    <mergeCell ref="H237:H241"/>
    <mergeCell ref="I237:I241"/>
    <mergeCell ref="J237:J241"/>
    <mergeCell ref="C232:C236"/>
    <mergeCell ref="D232:D236"/>
    <mergeCell ref="E232:E236"/>
    <mergeCell ref="H323:H325"/>
    <mergeCell ref="J323:J325"/>
    <mergeCell ref="I321:I323"/>
    <mergeCell ref="F268:F269"/>
    <mergeCell ref="C271:C273"/>
    <mergeCell ref="D271:D273"/>
    <mergeCell ref="C264:C270"/>
    <mergeCell ref="D264:D269"/>
    <mergeCell ref="E264:E269"/>
    <mergeCell ref="G264:G269"/>
    <mergeCell ref="H264:H269"/>
    <mergeCell ref="N323:N325"/>
    <mergeCell ref="C326:C328"/>
    <mergeCell ref="D326:D328"/>
    <mergeCell ref="E326:E328"/>
    <mergeCell ref="G326:G328"/>
    <mergeCell ref="H326:H328"/>
    <mergeCell ref="J326:J328"/>
    <mergeCell ref="N326:N328"/>
    <mergeCell ref="J317:J319"/>
    <mergeCell ref="N317:N319"/>
    <mergeCell ref="C320:C322"/>
    <mergeCell ref="D320:D322"/>
    <mergeCell ref="E320:E322"/>
    <mergeCell ref="G320:G322"/>
    <mergeCell ref="H320:H322"/>
    <mergeCell ref="J320:J322"/>
    <mergeCell ref="N320:N322"/>
    <mergeCell ref="I317:I319"/>
    <mergeCell ref="G317:G319"/>
    <mergeCell ref="H317:H319"/>
    <mergeCell ref="C323:C325"/>
    <mergeCell ref="D323:D325"/>
    <mergeCell ref="E323:E325"/>
    <mergeCell ref="G323:G325"/>
    <mergeCell ref="B315:B316"/>
    <mergeCell ref="C315:C316"/>
    <mergeCell ref="D315:D316"/>
    <mergeCell ref="E315:E316"/>
    <mergeCell ref="F315:F316"/>
    <mergeCell ref="B317:B328"/>
    <mergeCell ref="C317:C319"/>
    <mergeCell ref="D317:D319"/>
    <mergeCell ref="E317:E319"/>
    <mergeCell ref="N301:N303"/>
    <mergeCell ref="C304:C307"/>
    <mergeCell ref="D304:D307"/>
    <mergeCell ref="E304:E307"/>
    <mergeCell ref="G304:G307"/>
    <mergeCell ref="H304:H307"/>
    <mergeCell ref="I304:I307"/>
    <mergeCell ref="J304:J307"/>
    <mergeCell ref="M304:M307"/>
    <mergeCell ref="N304:N307"/>
    <mergeCell ref="C301:C303"/>
    <mergeCell ref="D301:D303"/>
    <mergeCell ref="E301:E303"/>
    <mergeCell ref="G301:G303"/>
    <mergeCell ref="H301:H303"/>
    <mergeCell ref="I301:I303"/>
    <mergeCell ref="K301:K303"/>
    <mergeCell ref="L301:L303"/>
    <mergeCell ref="M301:M303"/>
    <mergeCell ref="N293:N296"/>
    <mergeCell ref="C298:C299"/>
    <mergeCell ref="D298:D299"/>
    <mergeCell ref="E298:E299"/>
    <mergeCell ref="F298:F299"/>
    <mergeCell ref="G298:G299"/>
    <mergeCell ref="H298:H299"/>
    <mergeCell ref="I298:I299"/>
    <mergeCell ref="J298:J299"/>
    <mergeCell ref="K298:K299"/>
    <mergeCell ref="L298:L299"/>
    <mergeCell ref="M298:M299"/>
    <mergeCell ref="N298:N299"/>
    <mergeCell ref="M287:M292"/>
    <mergeCell ref="B293:B296"/>
    <mergeCell ref="C293:C296"/>
    <mergeCell ref="D293:D296"/>
    <mergeCell ref="E293:E296"/>
    <mergeCell ref="G293:G296"/>
    <mergeCell ref="H293:H296"/>
    <mergeCell ref="I293:I296"/>
    <mergeCell ref="K293:K296"/>
    <mergeCell ref="L293:L296"/>
    <mergeCell ref="M293:M296"/>
    <mergeCell ref="L287:L292"/>
    <mergeCell ref="K287:K292"/>
    <mergeCell ref="B287:B292"/>
    <mergeCell ref="C287:C292"/>
    <mergeCell ref="D287:D292"/>
    <mergeCell ref="E287:E292"/>
    <mergeCell ref="G287:G292"/>
    <mergeCell ref="H287:H292"/>
    <mergeCell ref="I287:I292"/>
    <mergeCell ref="N277:N279"/>
    <mergeCell ref="C281:L281"/>
    <mergeCell ref="C282:L282"/>
    <mergeCell ref="C283:N283"/>
    <mergeCell ref="B285:B286"/>
    <mergeCell ref="C285:C286"/>
    <mergeCell ref="D285:D286"/>
    <mergeCell ref="E285:E286"/>
    <mergeCell ref="F285:F286"/>
    <mergeCell ref="G285:G286"/>
    <mergeCell ref="H285:H286"/>
    <mergeCell ref="I285:I286"/>
    <mergeCell ref="J285:J286"/>
    <mergeCell ref="K285:L285"/>
    <mergeCell ref="M285:M286"/>
    <mergeCell ref="N285:N286"/>
    <mergeCell ref="B261:B279"/>
    <mergeCell ref="C262:C263"/>
    <mergeCell ref="D262:D263"/>
    <mergeCell ref="I264:I269"/>
    <mergeCell ref="J264:J269"/>
    <mergeCell ref="K264:K269"/>
    <mergeCell ref="L264:L269"/>
    <mergeCell ref="M264:M269"/>
    <mergeCell ref="M271:M273"/>
    <mergeCell ref="C277:C279"/>
    <mergeCell ref="D277:D279"/>
    <mergeCell ref="E277:E279"/>
    <mergeCell ref="F277:F279"/>
    <mergeCell ref="G277:G279"/>
    <mergeCell ref="H277:H279"/>
    <mergeCell ref="I277:I279"/>
    <mergeCell ref="J277:J279"/>
    <mergeCell ref="K277:K279"/>
    <mergeCell ref="L277:L279"/>
    <mergeCell ref="M277:M279"/>
    <mergeCell ref="N252:P252"/>
    <mergeCell ref="B259:B260"/>
    <mergeCell ref="C259:C260"/>
    <mergeCell ref="D259:D260"/>
    <mergeCell ref="E259:E260"/>
    <mergeCell ref="F259:F260"/>
    <mergeCell ref="N259:N260"/>
    <mergeCell ref="N240:N241"/>
    <mergeCell ref="J242:J243"/>
    <mergeCell ref="M242:M243"/>
    <mergeCell ref="C244:C248"/>
    <mergeCell ref="D244:D248"/>
    <mergeCell ref="E244:E245"/>
    <mergeCell ref="G244:G246"/>
    <mergeCell ref="H244:H248"/>
    <mergeCell ref="K244:K248"/>
    <mergeCell ref="L244:L248"/>
    <mergeCell ref="M244:M248"/>
    <mergeCell ref="E246:E248"/>
    <mergeCell ref="G247:G248"/>
    <mergeCell ref="C237:C241"/>
    <mergeCell ref="D237:D241"/>
    <mergeCell ref="E237:E241"/>
    <mergeCell ref="G237:G241"/>
    <mergeCell ref="M222:M224"/>
    <mergeCell ref="N222:N224"/>
    <mergeCell ref="N225:N226"/>
    <mergeCell ref="N227:N228"/>
    <mergeCell ref="G232:G235"/>
    <mergeCell ref="H232:H235"/>
    <mergeCell ref="I232:I235"/>
    <mergeCell ref="J232:J235"/>
    <mergeCell ref="K232:K236"/>
    <mergeCell ref="L232:L236"/>
    <mergeCell ref="M232:M236"/>
    <mergeCell ref="N232:N236"/>
    <mergeCell ref="L229:L231"/>
    <mergeCell ref="K229:K231"/>
    <mergeCell ref="I229:I231"/>
    <mergeCell ref="J229:J231"/>
    <mergeCell ref="N229:N231"/>
    <mergeCell ref="B225:B241"/>
    <mergeCell ref="C225:C226"/>
    <mergeCell ref="D225:D226"/>
    <mergeCell ref="E225:E226"/>
    <mergeCell ref="G225:G226"/>
    <mergeCell ref="H225:H226"/>
    <mergeCell ref="I225:I226"/>
    <mergeCell ref="J225:J226"/>
    <mergeCell ref="M225:M226"/>
    <mergeCell ref="C227:C228"/>
    <mergeCell ref="D227:D228"/>
    <mergeCell ref="E227:E228"/>
    <mergeCell ref="G227:G228"/>
    <mergeCell ref="H227:H228"/>
    <mergeCell ref="I227:I228"/>
    <mergeCell ref="J227:J228"/>
    <mergeCell ref="K227:K228"/>
    <mergeCell ref="L227:L228"/>
    <mergeCell ref="M227:M228"/>
    <mergeCell ref="C229:C231"/>
    <mergeCell ref="D229:D231"/>
    <mergeCell ref="E229:E230"/>
    <mergeCell ref="G229:G230"/>
    <mergeCell ref="H229:H231"/>
    <mergeCell ref="B222:B224"/>
    <mergeCell ref="C222:C224"/>
    <mergeCell ref="D222:D224"/>
    <mergeCell ref="E222:E224"/>
    <mergeCell ref="G222:G224"/>
    <mergeCell ref="H222:H224"/>
    <mergeCell ref="I222:I224"/>
    <mergeCell ref="J222:J224"/>
    <mergeCell ref="C218:C221"/>
    <mergeCell ref="D218:D221"/>
    <mergeCell ref="E218:E221"/>
    <mergeCell ref="G218:G221"/>
    <mergeCell ref="H218:H221"/>
    <mergeCell ref="I218:I221"/>
    <mergeCell ref="M218:M221"/>
    <mergeCell ref="L209:L212"/>
    <mergeCell ref="M209:M212"/>
    <mergeCell ref="N209:N212"/>
    <mergeCell ref="B213:B217"/>
    <mergeCell ref="C213:C217"/>
    <mergeCell ref="D213:D217"/>
    <mergeCell ref="E213:E217"/>
    <mergeCell ref="G213:G217"/>
    <mergeCell ref="H213:H217"/>
    <mergeCell ref="I213:I217"/>
    <mergeCell ref="J213:J217"/>
    <mergeCell ref="K213:K217"/>
    <mergeCell ref="L213:L217"/>
    <mergeCell ref="M213:M217"/>
    <mergeCell ref="N213:N216"/>
    <mergeCell ref="K209:K212"/>
    <mergeCell ref="B208:B212"/>
    <mergeCell ref="C209:C212"/>
    <mergeCell ref="D209:D212"/>
    <mergeCell ref="E209:E212"/>
    <mergeCell ref="G209:G212"/>
    <mergeCell ref="H209:H212"/>
    <mergeCell ref="I209:I212"/>
    <mergeCell ref="K197:K200"/>
    <mergeCell ref="L197:L200"/>
    <mergeCell ref="M197:M200"/>
    <mergeCell ref="N197:N200"/>
    <mergeCell ref="C197:C200"/>
    <mergeCell ref="D197:D200"/>
    <mergeCell ref="E197:E200"/>
    <mergeCell ref="G197:G200"/>
    <mergeCell ref="H197:H200"/>
    <mergeCell ref="K193:K196"/>
    <mergeCell ref="L193:L196"/>
    <mergeCell ref="M193:M196"/>
    <mergeCell ref="N193:N196"/>
    <mergeCell ref="C193:C196"/>
    <mergeCell ref="D193:D196"/>
    <mergeCell ref="E193:E196"/>
    <mergeCell ref="G193:G196"/>
    <mergeCell ref="H193:H196"/>
    <mergeCell ref="G188:G192"/>
    <mergeCell ref="H188:H192"/>
    <mergeCell ref="I188:I192"/>
    <mergeCell ref="J188:J192"/>
    <mergeCell ref="K188:K192"/>
    <mergeCell ref="L188:L192"/>
    <mergeCell ref="M188:M192"/>
    <mergeCell ref="N188:N192"/>
    <mergeCell ref="C185:C187"/>
    <mergeCell ref="D185:D187"/>
    <mergeCell ref="E185:E187"/>
    <mergeCell ref="G185:G187"/>
    <mergeCell ref="H185:H187"/>
    <mergeCell ref="I185:I187"/>
    <mergeCell ref="K185:K187"/>
    <mergeCell ref="L185:L187"/>
    <mergeCell ref="M177:M181"/>
    <mergeCell ref="C177:C181"/>
    <mergeCell ref="D177:D181"/>
    <mergeCell ref="E177:E181"/>
    <mergeCell ref="G177:G181"/>
    <mergeCell ref="H177:H181"/>
    <mergeCell ref="M164:M168"/>
    <mergeCell ref="C173:C174"/>
    <mergeCell ref="D173:D174"/>
    <mergeCell ref="E173:E174"/>
    <mergeCell ref="G173:G174"/>
    <mergeCell ref="H173:H174"/>
    <mergeCell ref="I173:I174"/>
    <mergeCell ref="J173:J174"/>
    <mergeCell ref="K173:K174"/>
    <mergeCell ref="L173:L174"/>
    <mergeCell ref="M173:M174"/>
    <mergeCell ref="I164:I168"/>
    <mergeCell ref="I169:I170"/>
    <mergeCell ref="L164:L168"/>
    <mergeCell ref="O159:O160"/>
    <mergeCell ref="P159:P160"/>
    <mergeCell ref="B161:B200"/>
    <mergeCell ref="C161:C163"/>
    <mergeCell ref="D161:D163"/>
    <mergeCell ref="E161:E163"/>
    <mergeCell ref="G161:G163"/>
    <mergeCell ref="H161:H163"/>
    <mergeCell ref="M161:M163"/>
    <mergeCell ref="N161:N163"/>
    <mergeCell ref="C164:C168"/>
    <mergeCell ref="D164:D168"/>
    <mergeCell ref="E164:E168"/>
    <mergeCell ref="G164:G168"/>
    <mergeCell ref="H164:H168"/>
    <mergeCell ref="K164:K168"/>
    <mergeCell ref="N173:N174"/>
    <mergeCell ref="C175:C176"/>
    <mergeCell ref="D175:D176"/>
    <mergeCell ref="E175:E176"/>
    <mergeCell ref="G175:G176"/>
    <mergeCell ref="H175:H176"/>
    <mergeCell ref="I175:I176"/>
    <mergeCell ref="J175:J176"/>
    <mergeCell ref="E159:E160"/>
    <mergeCell ref="F159:F160"/>
    <mergeCell ref="G159:G160"/>
    <mergeCell ref="H159:H160"/>
    <mergeCell ref="I159:I160"/>
    <mergeCell ref="J159:J160"/>
    <mergeCell ref="K159:L159"/>
    <mergeCell ref="M159:M160"/>
    <mergeCell ref="N159:N160"/>
    <mergeCell ref="K145:K148"/>
    <mergeCell ref="L145:L148"/>
    <mergeCell ref="M145:M148"/>
    <mergeCell ref="N145:N148"/>
    <mergeCell ref="C149:C150"/>
    <mergeCell ref="D149:D150"/>
    <mergeCell ref="E149:E150"/>
    <mergeCell ref="G149:G150"/>
    <mergeCell ref="H149:H150"/>
    <mergeCell ref="I149:I150"/>
    <mergeCell ref="K137:K141"/>
    <mergeCell ref="L137:L141"/>
    <mergeCell ref="M137:M140"/>
    <mergeCell ref="N137:N139"/>
    <mergeCell ref="C142:C143"/>
    <mergeCell ref="D142:D143"/>
    <mergeCell ref="E142:E143"/>
    <mergeCell ref="M142:M143"/>
    <mergeCell ref="C134:C135"/>
    <mergeCell ref="D134:D135"/>
    <mergeCell ref="E134:E135"/>
    <mergeCell ref="J134:J135"/>
    <mergeCell ref="C137:C141"/>
    <mergeCell ref="D137:D141"/>
    <mergeCell ref="E137:E141"/>
    <mergeCell ref="C130:C131"/>
    <mergeCell ref="D130:D131"/>
    <mergeCell ref="E130:E131"/>
    <mergeCell ref="G130:G131"/>
    <mergeCell ref="H130:H131"/>
    <mergeCell ref="G126:G127"/>
    <mergeCell ref="H126:H127"/>
    <mergeCell ref="I126:I127"/>
    <mergeCell ref="J126:J127"/>
    <mergeCell ref="B126:B127"/>
    <mergeCell ref="C126:C127"/>
    <mergeCell ref="D126:D127"/>
    <mergeCell ref="E126:E127"/>
    <mergeCell ref="F126:F127"/>
    <mergeCell ref="N122:P122"/>
    <mergeCell ref="N123:P123"/>
    <mergeCell ref="C124:P124"/>
    <mergeCell ref="B125:M125"/>
    <mergeCell ref="N125:O125"/>
    <mergeCell ref="M126:M127"/>
    <mergeCell ref="N126:N127"/>
    <mergeCell ref="O126:O127"/>
    <mergeCell ref="P126:P127"/>
    <mergeCell ref="K126:L126"/>
    <mergeCell ref="G114:G117"/>
    <mergeCell ref="H114:H117"/>
    <mergeCell ref="M114:M117"/>
    <mergeCell ref="N114:N117"/>
    <mergeCell ref="B94:B119"/>
    <mergeCell ref="C112:C113"/>
    <mergeCell ref="N103:N104"/>
    <mergeCell ref="C106:C110"/>
    <mergeCell ref="D106:D110"/>
    <mergeCell ref="E106:E110"/>
    <mergeCell ref="D112:D113"/>
    <mergeCell ref="E112:E113"/>
    <mergeCell ref="F112:F113"/>
    <mergeCell ref="G112:G113"/>
    <mergeCell ref="H112:H113"/>
    <mergeCell ref="M112:M113"/>
    <mergeCell ref="N112:N113"/>
    <mergeCell ref="I109:I112"/>
    <mergeCell ref="I113:I116"/>
    <mergeCell ref="I95:I98"/>
    <mergeCell ref="I99:I102"/>
    <mergeCell ref="I103:I106"/>
    <mergeCell ref="P92:P93"/>
    <mergeCell ref="C94:C98"/>
    <mergeCell ref="E94:E98"/>
    <mergeCell ref="F95:F98"/>
    <mergeCell ref="G95:G98"/>
    <mergeCell ref="H95:H98"/>
    <mergeCell ref="M95:M98"/>
    <mergeCell ref="N95:N98"/>
    <mergeCell ref="I92:I93"/>
    <mergeCell ref="J92:J93"/>
    <mergeCell ref="K92:L92"/>
    <mergeCell ref="M92:M93"/>
    <mergeCell ref="N92:N93"/>
    <mergeCell ref="H92:H93"/>
    <mergeCell ref="C88:P88"/>
    <mergeCell ref="C89:P89"/>
    <mergeCell ref="C90:P90"/>
    <mergeCell ref="B91:M91"/>
    <mergeCell ref="N91:O91"/>
    <mergeCell ref="C114:C119"/>
    <mergeCell ref="D114:D119"/>
    <mergeCell ref="E114:E119"/>
    <mergeCell ref="F114:F117"/>
    <mergeCell ref="C99:C105"/>
    <mergeCell ref="D99:D105"/>
    <mergeCell ref="E99:E105"/>
    <mergeCell ref="F103:F104"/>
    <mergeCell ref="G103:G104"/>
    <mergeCell ref="H103:H104"/>
    <mergeCell ref="J103:J104"/>
    <mergeCell ref="M103:M104"/>
    <mergeCell ref="B92:B93"/>
    <mergeCell ref="C92:C93"/>
    <mergeCell ref="D92:D93"/>
    <mergeCell ref="E92:E93"/>
    <mergeCell ref="F92:F93"/>
    <mergeCell ref="G92:G93"/>
    <mergeCell ref="O92:O93"/>
    <mergeCell ref="N83:N85"/>
    <mergeCell ref="C52:D52"/>
    <mergeCell ref="P56:P57"/>
    <mergeCell ref="O56:O57"/>
    <mergeCell ref="D83:D85"/>
    <mergeCell ref="E83:E85"/>
    <mergeCell ref="K83:K85"/>
    <mergeCell ref="L83:L85"/>
    <mergeCell ref="M83:M85"/>
    <mergeCell ref="M75:M76"/>
    <mergeCell ref="N75:N76"/>
    <mergeCell ref="C78:C82"/>
    <mergeCell ref="D78:D82"/>
    <mergeCell ref="M78:M82"/>
    <mergeCell ref="N68:N70"/>
    <mergeCell ref="C71:C72"/>
    <mergeCell ref="D71:D72"/>
    <mergeCell ref="C73:C74"/>
    <mergeCell ref="D73:D74"/>
    <mergeCell ref="E73:E74"/>
    <mergeCell ref="M73:M74"/>
    <mergeCell ref="N73:N74"/>
    <mergeCell ref="N61:N63"/>
    <mergeCell ref="C65:C66"/>
    <mergeCell ref="D65:D66"/>
    <mergeCell ref="E65:E66"/>
    <mergeCell ref="M65:M66"/>
    <mergeCell ref="B58:B85"/>
    <mergeCell ref="C58:C60"/>
    <mergeCell ref="D58:D60"/>
    <mergeCell ref="E58:E60"/>
    <mergeCell ref="M58:M60"/>
    <mergeCell ref="C61:C63"/>
    <mergeCell ref="D61:D63"/>
    <mergeCell ref="E61:E63"/>
    <mergeCell ref="M61:M63"/>
    <mergeCell ref="C68:C70"/>
    <mergeCell ref="D68:D70"/>
    <mergeCell ref="E68:E70"/>
    <mergeCell ref="M68:M70"/>
    <mergeCell ref="C75:C76"/>
    <mergeCell ref="D75:D76"/>
    <mergeCell ref="E75:E76"/>
    <mergeCell ref="N52:P52"/>
    <mergeCell ref="C54:N54"/>
    <mergeCell ref="B55:M55"/>
    <mergeCell ref="B56:B57"/>
    <mergeCell ref="C56:C57"/>
    <mergeCell ref="D56:D57"/>
    <mergeCell ref="E56:E57"/>
    <mergeCell ref="F56:F57"/>
    <mergeCell ref="G56:G57"/>
    <mergeCell ref="H56:H57"/>
    <mergeCell ref="I56:I57"/>
    <mergeCell ref="J56:J57"/>
    <mergeCell ref="K56:L56"/>
    <mergeCell ref="M56:M57"/>
    <mergeCell ref="N56:N57"/>
    <mergeCell ref="I40:I41"/>
    <mergeCell ref="J40:J41"/>
    <mergeCell ref="M40:M41"/>
    <mergeCell ref="C43:C44"/>
    <mergeCell ref="D43:D44"/>
    <mergeCell ref="M35:M36"/>
    <mergeCell ref="N35:N36"/>
    <mergeCell ref="O35:O36"/>
    <mergeCell ref="C48:C49"/>
    <mergeCell ref="D48:D49"/>
    <mergeCell ref="E48:E49"/>
    <mergeCell ref="J48:J49"/>
    <mergeCell ref="M48:M49"/>
    <mergeCell ref="C45:C46"/>
    <mergeCell ref="D45:D46"/>
    <mergeCell ref="E45:E46"/>
    <mergeCell ref="J45:J46"/>
    <mergeCell ref="M45:M46"/>
    <mergeCell ref="P35:P36"/>
    <mergeCell ref="B37:B48"/>
    <mergeCell ref="C37:C38"/>
    <mergeCell ref="D37:D38"/>
    <mergeCell ref="E37:E38"/>
    <mergeCell ref="G37:G38"/>
    <mergeCell ref="H37:H38"/>
    <mergeCell ref="I37:I38"/>
    <mergeCell ref="J37:J38"/>
    <mergeCell ref="M37:M38"/>
    <mergeCell ref="C39:C41"/>
    <mergeCell ref="D40:D41"/>
    <mergeCell ref="E40:E41"/>
    <mergeCell ref="G35:G36"/>
    <mergeCell ref="H35:H36"/>
    <mergeCell ref="I35:I36"/>
    <mergeCell ref="J35:J36"/>
    <mergeCell ref="K35:L35"/>
    <mergeCell ref="B35:B36"/>
    <mergeCell ref="C35:C36"/>
    <mergeCell ref="D35:D36"/>
    <mergeCell ref="E35:E36"/>
    <mergeCell ref="F35:F36"/>
    <mergeCell ref="H40:H41"/>
    <mergeCell ref="C31:P31"/>
    <mergeCell ref="C32:P32"/>
    <mergeCell ref="C33:P33"/>
    <mergeCell ref="B34:M34"/>
    <mergeCell ref="N34:O34"/>
    <mergeCell ref="B12:B28"/>
    <mergeCell ref="M12:M16"/>
    <mergeCell ref="N21:N22"/>
    <mergeCell ref="M23:M24"/>
    <mergeCell ref="N23:N24"/>
    <mergeCell ref="G23:G24"/>
    <mergeCell ref="I23:I24"/>
    <mergeCell ref="K23:K24"/>
    <mergeCell ref="K21:K22"/>
    <mergeCell ref="L21:L22"/>
    <mergeCell ref="G21:G22"/>
    <mergeCell ref="H21:H22"/>
    <mergeCell ref="M21:M22"/>
    <mergeCell ref="E12:E16"/>
    <mergeCell ref="N12:N16"/>
    <mergeCell ref="C21:C22"/>
    <mergeCell ref="D23:D25"/>
    <mergeCell ref="E23:E24"/>
    <mergeCell ref="H23:H24"/>
    <mergeCell ref="L26:L28"/>
    <mergeCell ref="N26:N28"/>
    <mergeCell ref="K26:K28"/>
    <mergeCell ref="M26:M28"/>
    <mergeCell ref="L23:L24"/>
    <mergeCell ref="J23:J24"/>
    <mergeCell ref="J26:J28"/>
    <mergeCell ref="B29:M29"/>
    <mergeCell ref="D21:D22"/>
    <mergeCell ref="I21:I22"/>
    <mergeCell ref="C26:C28"/>
    <mergeCell ref="D26:D28"/>
    <mergeCell ref="E26:E28"/>
    <mergeCell ref="G26:G28"/>
    <mergeCell ref="H26:H28"/>
    <mergeCell ref="E21:E22"/>
    <mergeCell ref="I26:I28"/>
    <mergeCell ref="C23:C25"/>
    <mergeCell ref="J21:J22"/>
    <mergeCell ref="L12:L16"/>
    <mergeCell ref="K12:K16"/>
    <mergeCell ref="J12:J16"/>
    <mergeCell ref="J18:J20"/>
    <mergeCell ref="C8:P8"/>
    <mergeCell ref="X12:X17"/>
    <mergeCell ref="C12:C17"/>
    <mergeCell ref="D12:D17"/>
    <mergeCell ref="X18:X20"/>
    <mergeCell ref="N18:N20"/>
    <mergeCell ref="E18:E20"/>
    <mergeCell ref="H18:H20"/>
    <mergeCell ref="K18:K20"/>
    <mergeCell ref="L18:L20"/>
    <mergeCell ref="M18:M20"/>
    <mergeCell ref="C18:C20"/>
    <mergeCell ref="D18:D20"/>
    <mergeCell ref="G18:G20"/>
    <mergeCell ref="I18:I20"/>
    <mergeCell ref="H12:H16"/>
    <mergeCell ref="I12:I16"/>
    <mergeCell ref="G12:G16"/>
    <mergeCell ref="B1:M1"/>
    <mergeCell ref="N3:P3"/>
    <mergeCell ref="N4:P4"/>
    <mergeCell ref="C6:P6"/>
    <mergeCell ref="C7:P7"/>
    <mergeCell ref="B9:M9"/>
    <mergeCell ref="N9:O9"/>
    <mergeCell ref="B10:B11"/>
    <mergeCell ref="C10:C11"/>
    <mergeCell ref="D10:D11"/>
    <mergeCell ref="E10:E11"/>
    <mergeCell ref="F10:F11"/>
    <mergeCell ref="H10:H11"/>
    <mergeCell ref="I10:I11"/>
    <mergeCell ref="K10:L10"/>
    <mergeCell ref="M10:M11"/>
    <mergeCell ref="G10:G11"/>
    <mergeCell ref="N10:N11"/>
    <mergeCell ref="O10:O11"/>
    <mergeCell ref="J10:J11"/>
    <mergeCell ref="P10:P11"/>
  </mergeCells>
  <conditionalFormatting sqref="U12:W28">
    <cfRule type="cellIs" dxfId="18" priority="17" operator="equal">
      <formula>"En Tiempo"</formula>
    </cfRule>
    <cfRule type="cellIs" dxfId="17" priority="18" operator="equal">
      <formula>"Pendiente"</formula>
    </cfRule>
    <cfRule type="cellIs" dxfId="16" priority="19" operator="equal">
      <formula>"En Proceso"</formula>
    </cfRule>
    <cfRule type="cellIs" dxfId="15" priority="20" operator="equal">
      <formula>"Ejecutada"</formula>
    </cfRule>
  </conditionalFormatting>
  <dataValidations count="1">
    <dataValidation type="list" allowBlank="1" showInputMessage="1" showErrorMessage="1" sqref="U12:W28" xr:uid="{00000000-0002-0000-0100-000000000000}">
      <formula1>$AG$6:$AG$8</formula1>
    </dataValidation>
  </dataValidations>
  <pageMargins left="0.7" right="0.7" top="0.75" bottom="0.75" header="0.3" footer="0.3"/>
  <pageSetup scale="35" fitToHeight="0" orientation="landscape" r:id="rId1"/>
  <rowBreaks count="11" manualBreakCount="11">
    <brk id="22" max="16" man="1"/>
    <brk id="51" max="16" man="1"/>
    <brk id="77" max="16" man="1"/>
    <brk id="113" max="16" man="1"/>
    <brk id="121" max="16" man="1"/>
    <brk id="153" max="16" man="1"/>
    <brk id="184" max="16" man="1"/>
    <brk id="201" max="16" man="1"/>
    <brk id="241" max="16" man="1"/>
    <brk id="280" max="16" man="1"/>
    <brk id="307" max="16" man="1"/>
  </rowBreak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4" operator="containsText" id="{B2AB621F-A3BD-48A0-9EED-62F125F16F13}">
            <xm:f>NOT(ISERROR(SEARCH(#REF!,X18)))</xm:f>
            <xm:f>#REF!</xm:f>
            <x14:dxf>
              <font>
                <b/>
                <i val="0"/>
                <color theme="0"/>
              </font>
              <fill>
                <patternFill>
                  <bgColor rgb="FFFF0000"/>
                </patternFill>
              </fill>
            </x14:dxf>
          </x14:cfRule>
          <x14:cfRule type="containsText" priority="15" operator="containsText" id="{2401A14F-8D9A-4343-8724-50B514E2CD5C}">
            <xm:f>NOT(ISERROR(SEARCH($AD$8,X18)))</xm:f>
            <xm:f>$AD$8</xm:f>
            <x14:dxf>
              <font>
                <b/>
                <i val="0"/>
                <color theme="1"/>
              </font>
              <fill>
                <patternFill>
                  <bgColor rgb="FFFFFF00"/>
                </patternFill>
              </fill>
            </x14:dxf>
          </x14:cfRule>
          <x14:cfRule type="containsText" priority="16" operator="containsText" id="{F16BC22E-C14D-4E7F-9191-B925C6F6B6CC}">
            <xm:f>NOT(ISERROR(SEARCH($AD$6,X18)))</xm:f>
            <xm:f>$AD$6</xm:f>
            <x14:dxf>
              <font>
                <b/>
                <i val="0"/>
                <color theme="0"/>
              </font>
              <fill>
                <patternFill>
                  <bgColor rgb="FF00B050"/>
                </patternFill>
              </fill>
            </x14:dxf>
          </x14:cfRule>
          <xm:sqref>X18:X20</xm:sqref>
        </x14:conditionalFormatting>
        <x14:conditionalFormatting xmlns:xm="http://schemas.microsoft.com/office/excel/2006/main">
          <x14:cfRule type="containsText" priority="7" operator="containsText" id="{0D86C65E-772F-433D-BF4D-8B6C069A182A}">
            <xm:f>NOT(ISERROR(SEARCH(#REF!,X12)))</xm:f>
            <xm:f>#REF!</xm:f>
            <x14:dxf>
              <font>
                <b/>
                <i val="0"/>
                <color theme="0"/>
              </font>
              <fill>
                <patternFill>
                  <bgColor rgb="FFFF0000"/>
                </patternFill>
              </fill>
            </x14:dxf>
          </x14:cfRule>
          <x14:cfRule type="containsText" priority="8" operator="containsText" id="{16716542-2D0F-45A0-8B6B-E0A1E4DF584D}">
            <xm:f>NOT(ISERROR(SEARCH($AD$8,X12)))</xm:f>
            <xm:f>$AD$8</xm:f>
            <x14:dxf>
              <font>
                <b/>
                <i val="0"/>
                <color theme="1"/>
              </font>
              <fill>
                <patternFill>
                  <bgColor rgb="FFFFFF00"/>
                </patternFill>
              </fill>
            </x14:dxf>
          </x14:cfRule>
          <x14:cfRule type="containsText" priority="9" operator="containsText" id="{4859F8D1-3287-4467-A880-3E59B62E321B}">
            <xm:f>NOT(ISERROR(SEARCH($AD$6,X12)))</xm:f>
            <xm:f>$AD$6</xm:f>
            <x14:dxf>
              <font>
                <b/>
                <i val="0"/>
                <color theme="0"/>
              </font>
              <fill>
                <patternFill>
                  <bgColor rgb="FF00B050"/>
                </patternFill>
              </fill>
            </x14:dxf>
          </x14:cfRule>
          <xm:sqref>X12:X16</xm:sqref>
        </x14:conditionalFormatting>
        <x14:conditionalFormatting xmlns:xm="http://schemas.microsoft.com/office/excel/2006/main">
          <x14:cfRule type="containsText" priority="4" operator="containsText" id="{A09ADB9A-7C27-4A8D-8495-D5CD7FA3E4B8}">
            <xm:f>NOT(ISERROR(SEARCH(#REF!,O47)))</xm:f>
            <xm:f>#REF!</xm:f>
            <x14:dxf>
              <font>
                <b/>
                <i val="0"/>
                <color theme="0"/>
              </font>
              <fill>
                <patternFill>
                  <bgColor rgb="FFFF0000"/>
                </patternFill>
              </fill>
            </x14:dxf>
          </x14:cfRule>
          <x14:cfRule type="containsText" priority="5" operator="containsText" id="{739E8581-5C41-4EC6-92F2-0DD6CB16B481}">
            <xm:f>NOT(ISERROR(SEARCH($AD$8,O47)))</xm:f>
            <xm:f>$AD$8</xm:f>
            <x14:dxf>
              <font>
                <b/>
                <i val="0"/>
                <color theme="1"/>
              </font>
              <fill>
                <patternFill>
                  <bgColor rgb="FFFFFF00"/>
                </patternFill>
              </fill>
            </x14:dxf>
          </x14:cfRule>
          <x14:cfRule type="containsText" priority="6" operator="containsText" id="{19390CE4-3B46-4B58-B087-01A8530B400B}">
            <xm:f>NOT(ISERROR(SEARCH($AD$6,O47)))</xm:f>
            <xm:f>$AD$6</xm:f>
            <x14:dxf>
              <font>
                <b/>
                <i val="0"/>
                <color theme="0"/>
              </font>
              <fill>
                <patternFill>
                  <bgColor rgb="FF00B050"/>
                </patternFill>
              </fill>
            </x14:dxf>
          </x14:cfRule>
          <xm:sqref>O47:O49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'Datos listados'!$G$2:$G$5</xm:f>
          </x14:formula1>
          <xm:sqref>C7:D7</xm:sqref>
        </x14:dataValidation>
        <x14:dataValidation type="list" allowBlank="1" showInputMessage="1" showErrorMessage="1" xr:uid="{00000000-0002-0000-0100-000003000000}">
          <x14:formula1>
            <xm:f>'Datos listados'!$C$2:$C$12</xm:f>
          </x14:formula1>
          <xm:sqref>C6:P6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5:Y174"/>
  <sheetViews>
    <sheetView topLeftCell="A7" workbookViewId="0">
      <selection activeCell="A24" sqref="A24"/>
    </sheetView>
  </sheetViews>
  <sheetFormatPr baseColWidth="10" defaultRowHeight="12.75" x14ac:dyDescent="0.2"/>
  <cols>
    <col min="1" max="1" width="59.42578125" customWidth="1"/>
    <col min="2" max="2" width="30" customWidth="1"/>
    <col min="3" max="3" width="29" bestFit="1" customWidth="1"/>
    <col min="4" max="5" width="32.7109375" customWidth="1"/>
    <col min="6" max="6" width="26.7109375" bestFit="1" customWidth="1"/>
    <col min="7" max="7" width="26.5703125" bestFit="1" customWidth="1"/>
    <col min="8" max="8" width="25.85546875" bestFit="1" customWidth="1"/>
    <col min="9" max="9" width="28.140625" bestFit="1" customWidth="1"/>
    <col min="10" max="10" width="32.28515625" bestFit="1" customWidth="1"/>
    <col min="11" max="11" width="29.140625" bestFit="1" customWidth="1"/>
    <col min="12" max="12" width="32" bestFit="1" customWidth="1"/>
    <col min="13" max="13" width="31.140625" bestFit="1" customWidth="1"/>
    <col min="14" max="14" width="19.140625" customWidth="1"/>
    <col min="16" max="16" width="16.85546875" bestFit="1" customWidth="1"/>
    <col min="18" max="18" width="16.85546875" bestFit="1" customWidth="1"/>
    <col min="20" max="20" width="18.5703125" bestFit="1" customWidth="1"/>
    <col min="22" max="22" width="20" customWidth="1"/>
  </cols>
  <sheetData>
    <row r="5" spans="1:4" x14ac:dyDescent="0.2">
      <c r="A5" s="818" t="s">
        <v>0</v>
      </c>
      <c r="B5" s="818" t="s">
        <v>170</v>
      </c>
      <c r="C5" s="819" t="s">
        <v>142</v>
      </c>
    </row>
    <row r="6" spans="1:4" ht="29.25" customHeight="1" x14ac:dyDescent="0.2">
      <c r="A6" s="818"/>
      <c r="B6" s="818"/>
      <c r="C6" s="819"/>
    </row>
    <row r="7" spans="1:4" ht="42.75" x14ac:dyDescent="0.2">
      <c r="A7" s="1276" t="s">
        <v>155</v>
      </c>
      <c r="B7" s="126" t="s">
        <v>171</v>
      </c>
      <c r="C7" s="126" t="s">
        <v>180</v>
      </c>
      <c r="D7" s="134" t="s">
        <v>231</v>
      </c>
    </row>
    <row r="8" spans="1:4" ht="42.75" x14ac:dyDescent="0.2">
      <c r="A8" s="1277"/>
      <c r="B8" s="126" t="s">
        <v>175</v>
      </c>
      <c r="C8" s="126" t="s">
        <v>180</v>
      </c>
      <c r="D8" s="134" t="s">
        <v>231</v>
      </c>
    </row>
    <row r="9" spans="1:4" ht="42.75" x14ac:dyDescent="0.2">
      <c r="A9" s="1276" t="s">
        <v>163</v>
      </c>
      <c r="B9" s="126" t="s">
        <v>172</v>
      </c>
      <c r="C9" s="126" t="s">
        <v>180</v>
      </c>
      <c r="D9" s="134" t="s">
        <v>231</v>
      </c>
    </row>
    <row r="10" spans="1:4" ht="57" x14ac:dyDescent="0.2">
      <c r="A10" s="1277"/>
      <c r="B10" s="126" t="s">
        <v>173</v>
      </c>
      <c r="C10" s="126" t="s">
        <v>180</v>
      </c>
      <c r="D10" s="134" t="s">
        <v>231</v>
      </c>
    </row>
    <row r="11" spans="1:4" ht="57" customHeight="1" x14ac:dyDescent="0.2">
      <c r="A11" s="1274" t="s">
        <v>161</v>
      </c>
      <c r="B11" s="126" t="s">
        <v>174</v>
      </c>
      <c r="C11" s="126" t="s">
        <v>179</v>
      </c>
      <c r="D11" s="134" t="s">
        <v>231</v>
      </c>
    </row>
    <row r="12" spans="1:4" ht="28.5" x14ac:dyDescent="0.2">
      <c r="A12" s="1275"/>
      <c r="B12" s="126" t="s">
        <v>176</v>
      </c>
      <c r="C12" s="126" t="s">
        <v>179</v>
      </c>
      <c r="D12" s="134" t="s">
        <v>231</v>
      </c>
    </row>
    <row r="13" spans="1:4" ht="42.75" x14ac:dyDescent="0.2">
      <c r="A13" s="1275"/>
      <c r="B13" s="126" t="s">
        <v>177</v>
      </c>
      <c r="C13" s="126" t="s">
        <v>179</v>
      </c>
      <c r="D13" s="134" t="s">
        <v>231</v>
      </c>
    </row>
    <row r="14" spans="1:4" ht="42.75" x14ac:dyDescent="0.2">
      <c r="A14" s="127" t="s">
        <v>164</v>
      </c>
      <c r="B14" s="126" t="s">
        <v>178</v>
      </c>
      <c r="C14" s="126" t="s">
        <v>179</v>
      </c>
    </row>
    <row r="18" spans="1:13" ht="18.75" x14ac:dyDescent="0.2">
      <c r="A18" s="1264" t="s">
        <v>182</v>
      </c>
      <c r="B18" s="1264"/>
      <c r="C18" s="1264"/>
      <c r="D18" s="1264"/>
      <c r="E18" s="1264"/>
      <c r="F18" s="1264"/>
      <c r="G18" s="1264"/>
      <c r="H18" s="1264"/>
      <c r="I18" s="1264"/>
      <c r="J18" s="1264"/>
      <c r="K18" s="1264"/>
      <c r="L18" s="1264"/>
      <c r="M18" s="1264"/>
    </row>
    <row r="19" spans="1:13" ht="14.25" x14ac:dyDescent="0.2">
      <c r="A19" s="1263" t="s">
        <v>183</v>
      </c>
      <c r="B19" s="1263"/>
      <c r="C19" s="1263"/>
      <c r="D19" s="1263"/>
      <c r="E19" s="1263"/>
      <c r="F19" s="1263"/>
      <c r="G19" s="1263"/>
      <c r="H19" s="1263"/>
      <c r="I19" s="1263"/>
      <c r="J19" s="1263"/>
      <c r="K19" s="1263"/>
      <c r="L19" s="1263"/>
      <c r="M19" s="1263"/>
    </row>
    <row r="20" spans="1:13" ht="14.25" x14ac:dyDescent="0.2">
      <c r="A20" s="1262" t="s">
        <v>233</v>
      </c>
      <c r="B20" s="1262"/>
      <c r="C20" s="1262"/>
      <c r="D20" s="1262"/>
      <c r="E20" s="1262"/>
      <c r="F20" s="1262"/>
      <c r="G20" s="1262"/>
      <c r="H20" s="1262"/>
      <c r="I20" s="1262"/>
      <c r="J20" s="1262"/>
      <c r="K20" s="1262"/>
      <c r="L20" s="1262"/>
      <c r="M20" s="1262"/>
    </row>
    <row r="21" spans="1:13" ht="15" thickBot="1" x14ac:dyDescent="0.25">
      <c r="A21" s="128"/>
    </row>
    <row r="22" spans="1:13" ht="15" thickBot="1" x14ac:dyDescent="0.25">
      <c r="A22" s="129" t="s">
        <v>184</v>
      </c>
      <c r="B22" s="130" t="s">
        <v>185</v>
      </c>
      <c r="C22" s="130" t="s">
        <v>186</v>
      </c>
      <c r="D22" s="130" t="s">
        <v>187</v>
      </c>
      <c r="E22" s="130" t="s">
        <v>188</v>
      </c>
      <c r="F22" s="130" t="s">
        <v>189</v>
      </c>
      <c r="G22" s="130" t="s">
        <v>190</v>
      </c>
      <c r="H22" s="130" t="s">
        <v>191</v>
      </c>
      <c r="I22" s="130" t="s">
        <v>192</v>
      </c>
      <c r="J22" s="130" t="s">
        <v>193</v>
      </c>
      <c r="K22" s="130" t="s">
        <v>194</v>
      </c>
      <c r="L22" s="130" t="s">
        <v>195</v>
      </c>
      <c r="M22" s="130" t="s">
        <v>196</v>
      </c>
    </row>
    <row r="23" spans="1:13" ht="15.75" thickBot="1" x14ac:dyDescent="0.25">
      <c r="A23" s="132" t="s">
        <v>198</v>
      </c>
      <c r="B23" s="233">
        <v>7</v>
      </c>
      <c r="C23" s="233">
        <v>7</v>
      </c>
      <c r="D23" s="233">
        <v>7</v>
      </c>
      <c r="E23" s="233">
        <v>7</v>
      </c>
      <c r="F23" s="234">
        <v>7</v>
      </c>
      <c r="G23" s="234">
        <v>7</v>
      </c>
      <c r="H23" s="291">
        <v>7</v>
      </c>
      <c r="I23" s="291">
        <v>7</v>
      </c>
      <c r="J23" s="291">
        <v>7</v>
      </c>
      <c r="K23" s="291">
        <v>7</v>
      </c>
      <c r="L23" s="291">
        <v>7</v>
      </c>
      <c r="M23" s="135">
        <v>0</v>
      </c>
    </row>
    <row r="24" spans="1:13" ht="15.75" thickBot="1" x14ac:dyDescent="0.25">
      <c r="A24" s="132" t="s">
        <v>199</v>
      </c>
      <c r="B24" s="233">
        <v>275</v>
      </c>
      <c r="C24" s="233">
        <v>275</v>
      </c>
      <c r="D24" s="233">
        <v>271</v>
      </c>
      <c r="E24" s="233">
        <v>272</v>
      </c>
      <c r="F24" s="234">
        <v>274</v>
      </c>
      <c r="G24" s="234">
        <v>267</v>
      </c>
      <c r="H24" s="292">
        <v>268</v>
      </c>
      <c r="I24" s="292">
        <v>267</v>
      </c>
      <c r="J24" s="292">
        <v>263</v>
      </c>
      <c r="K24" s="308">
        <v>262</v>
      </c>
      <c r="L24" s="308">
        <v>264</v>
      </c>
      <c r="M24" s="135">
        <v>0</v>
      </c>
    </row>
    <row r="25" spans="1:13" ht="15.75" thickBot="1" x14ac:dyDescent="0.25">
      <c r="A25" s="132" t="s">
        <v>200</v>
      </c>
      <c r="B25" s="233">
        <v>455</v>
      </c>
      <c r="C25" s="233">
        <v>457</v>
      </c>
      <c r="D25" s="233">
        <v>463</v>
      </c>
      <c r="E25" s="233">
        <v>467</v>
      </c>
      <c r="F25" s="234">
        <v>469</v>
      </c>
      <c r="G25" s="234">
        <v>451</v>
      </c>
      <c r="H25" s="291">
        <v>452</v>
      </c>
      <c r="I25" s="292">
        <v>451</v>
      </c>
      <c r="J25" s="292">
        <v>450</v>
      </c>
      <c r="K25" s="309">
        <v>450</v>
      </c>
      <c r="L25" s="308" t="s">
        <v>365</v>
      </c>
      <c r="M25" s="135">
        <v>0</v>
      </c>
    </row>
    <row r="26" spans="1:13" ht="15.75" thickBot="1" x14ac:dyDescent="0.25">
      <c r="A26" s="132" t="s">
        <v>201</v>
      </c>
      <c r="B26" s="233">
        <v>15</v>
      </c>
      <c r="C26" s="233">
        <v>15</v>
      </c>
      <c r="D26" s="233">
        <v>15</v>
      </c>
      <c r="E26" s="233">
        <v>13</v>
      </c>
      <c r="F26" s="234">
        <v>13</v>
      </c>
      <c r="G26" s="234">
        <v>7</v>
      </c>
      <c r="H26" s="291">
        <v>8</v>
      </c>
      <c r="I26" s="291">
        <v>8</v>
      </c>
      <c r="J26" s="291">
        <v>7</v>
      </c>
      <c r="K26" s="291">
        <v>7</v>
      </c>
      <c r="L26" s="309">
        <v>7</v>
      </c>
      <c r="M26" s="135">
        <v>0</v>
      </c>
    </row>
    <row r="27" spans="1:13" ht="15.75" thickBot="1" x14ac:dyDescent="0.25">
      <c r="A27" s="132" t="s">
        <v>202</v>
      </c>
      <c r="B27" s="233">
        <v>39</v>
      </c>
      <c r="C27" s="233">
        <v>40</v>
      </c>
      <c r="D27" s="233">
        <v>40</v>
      </c>
      <c r="E27" s="233">
        <v>40</v>
      </c>
      <c r="F27" s="234">
        <v>37</v>
      </c>
      <c r="G27" s="234">
        <v>37</v>
      </c>
      <c r="H27" s="291">
        <v>35</v>
      </c>
      <c r="I27" s="291">
        <v>35</v>
      </c>
      <c r="J27" s="291">
        <v>35</v>
      </c>
      <c r="K27" s="291">
        <v>35</v>
      </c>
      <c r="L27" s="309">
        <v>35</v>
      </c>
      <c r="M27" s="135">
        <v>0</v>
      </c>
    </row>
    <row r="28" spans="1:13" ht="15.75" thickBot="1" x14ac:dyDescent="0.25">
      <c r="A28" s="132" t="s">
        <v>203</v>
      </c>
      <c r="B28" s="233">
        <v>175</v>
      </c>
      <c r="C28" s="233">
        <v>185</v>
      </c>
      <c r="D28" s="235">
        <v>187</v>
      </c>
      <c r="E28" s="233">
        <v>187</v>
      </c>
      <c r="F28" s="234">
        <v>188</v>
      </c>
      <c r="G28" s="234">
        <v>188</v>
      </c>
      <c r="H28" s="291">
        <v>187</v>
      </c>
      <c r="I28" s="291">
        <v>185</v>
      </c>
      <c r="J28" s="291">
        <v>185</v>
      </c>
      <c r="K28" s="291">
        <v>185</v>
      </c>
      <c r="L28" s="309" t="s">
        <v>366</v>
      </c>
      <c r="M28" s="135">
        <v>0</v>
      </c>
    </row>
    <row r="29" spans="1:13" ht="15.75" thickBot="1" x14ac:dyDescent="0.25">
      <c r="A29" s="132" t="s">
        <v>204</v>
      </c>
      <c r="B29" s="233">
        <v>17</v>
      </c>
      <c r="C29" s="233">
        <v>17</v>
      </c>
      <c r="D29" s="233">
        <v>18</v>
      </c>
      <c r="E29" s="233">
        <v>18</v>
      </c>
      <c r="F29" s="234">
        <v>18</v>
      </c>
      <c r="G29" s="234">
        <v>18</v>
      </c>
      <c r="H29" s="291">
        <v>18</v>
      </c>
      <c r="I29" s="291">
        <v>18</v>
      </c>
      <c r="J29" s="291">
        <v>18</v>
      </c>
      <c r="K29" s="291">
        <v>18</v>
      </c>
      <c r="L29" s="309">
        <v>18</v>
      </c>
      <c r="M29" s="135">
        <v>0</v>
      </c>
    </row>
    <row r="30" spans="1:13" ht="15.75" thickBot="1" x14ac:dyDescent="0.25">
      <c r="A30" s="132" t="s">
        <v>205</v>
      </c>
      <c r="B30" s="233">
        <v>1</v>
      </c>
      <c r="C30" s="233">
        <v>1</v>
      </c>
      <c r="D30" s="233">
        <v>1</v>
      </c>
      <c r="E30" s="233">
        <v>1</v>
      </c>
      <c r="F30" s="234">
        <v>1</v>
      </c>
      <c r="G30" s="234">
        <v>1</v>
      </c>
      <c r="H30" s="291">
        <v>1</v>
      </c>
      <c r="I30" s="291">
        <v>1</v>
      </c>
      <c r="J30" s="291">
        <v>1</v>
      </c>
      <c r="K30" s="311">
        <v>1</v>
      </c>
      <c r="L30" s="314">
        <v>0</v>
      </c>
      <c r="M30" s="135">
        <v>0</v>
      </c>
    </row>
    <row r="31" spans="1:13" ht="15.75" thickBot="1" x14ac:dyDescent="0.25">
      <c r="A31" s="132" t="s">
        <v>206</v>
      </c>
      <c r="B31" s="233">
        <v>205</v>
      </c>
      <c r="C31" s="233">
        <v>208</v>
      </c>
      <c r="D31" s="233">
        <v>210</v>
      </c>
      <c r="E31" s="233">
        <v>212</v>
      </c>
      <c r="F31" s="234">
        <v>190</v>
      </c>
      <c r="G31" s="234">
        <v>186</v>
      </c>
      <c r="H31" s="234">
        <v>187</v>
      </c>
      <c r="I31" s="234">
        <v>187</v>
      </c>
      <c r="J31" s="234">
        <v>180</v>
      </c>
      <c r="K31" s="291">
        <v>179</v>
      </c>
      <c r="L31" s="291">
        <v>181</v>
      </c>
      <c r="M31" s="135">
        <v>0</v>
      </c>
    </row>
    <row r="32" spans="1:13" ht="15.75" thickBot="1" x14ac:dyDescent="0.25">
      <c r="A32" s="131" t="s">
        <v>197</v>
      </c>
      <c r="B32" s="285">
        <f>SUM(B23:B31)</f>
        <v>1189</v>
      </c>
      <c r="C32" s="285">
        <f t="shared" ref="C32:M32" si="0">SUM(C23:C31)</f>
        <v>1205</v>
      </c>
      <c r="D32" s="285">
        <f t="shared" si="0"/>
        <v>1212</v>
      </c>
      <c r="E32" s="285">
        <f t="shared" si="0"/>
        <v>1217</v>
      </c>
      <c r="F32" s="285">
        <f t="shared" si="0"/>
        <v>1197</v>
      </c>
      <c r="G32" s="285">
        <f t="shared" si="0"/>
        <v>1162</v>
      </c>
      <c r="H32" s="285">
        <f t="shared" si="0"/>
        <v>1163</v>
      </c>
      <c r="I32" s="285">
        <f t="shared" si="0"/>
        <v>1159</v>
      </c>
      <c r="J32" s="285">
        <f t="shared" si="0"/>
        <v>1146</v>
      </c>
      <c r="K32" s="310">
        <f>SUM(K23:K31)</f>
        <v>1144</v>
      </c>
      <c r="L32" s="310">
        <f>+L23+L24+L25+L26+L27+L28+L29+L30+L31</f>
        <v>1148</v>
      </c>
      <c r="M32" s="136">
        <f t="shared" si="0"/>
        <v>0</v>
      </c>
    </row>
    <row r="34" spans="1:14" x14ac:dyDescent="0.2">
      <c r="M34" s="315"/>
    </row>
    <row r="35" spans="1:14" ht="18.75" x14ac:dyDescent="0.2">
      <c r="A35" s="1273" t="s">
        <v>207</v>
      </c>
      <c r="B35" s="1273"/>
      <c r="C35" s="1273"/>
      <c r="D35" s="1273"/>
      <c r="E35" s="1273"/>
      <c r="F35" s="1273"/>
      <c r="G35" s="1273"/>
      <c r="H35" s="1273"/>
      <c r="I35" s="1273"/>
      <c r="J35" s="1273"/>
      <c r="K35" s="1273"/>
      <c r="L35" s="1273"/>
      <c r="M35" s="1273"/>
    </row>
    <row r="36" spans="1:14" ht="14.25" x14ac:dyDescent="0.2">
      <c r="A36" s="1263" t="s">
        <v>208</v>
      </c>
      <c r="B36" s="1263"/>
      <c r="C36" s="1263"/>
      <c r="D36" s="1263"/>
      <c r="E36" s="1263"/>
      <c r="F36" s="1263"/>
      <c r="G36" s="1263"/>
      <c r="H36" s="1263"/>
      <c r="I36" s="1263"/>
      <c r="J36" s="1263"/>
      <c r="K36" s="1263"/>
      <c r="L36" s="1263"/>
      <c r="M36" s="1263"/>
    </row>
    <row r="37" spans="1:14" ht="14.25" x14ac:dyDescent="0.2">
      <c r="A37" s="1262" t="s">
        <v>232</v>
      </c>
      <c r="B37" s="1262"/>
      <c r="C37" s="1262"/>
      <c r="D37" s="1262"/>
      <c r="E37" s="1262"/>
      <c r="F37" s="1262"/>
      <c r="G37" s="1262"/>
      <c r="H37" s="1262"/>
      <c r="I37" s="1262"/>
      <c r="J37" s="1262"/>
      <c r="K37" s="1262"/>
      <c r="L37" s="1262"/>
      <c r="M37" s="1262"/>
    </row>
    <row r="38" spans="1:14" ht="14.25" x14ac:dyDescent="0.2">
      <c r="A38" s="1263" t="s">
        <v>209</v>
      </c>
      <c r="B38" s="1263"/>
      <c r="C38" s="1263"/>
      <c r="D38" s="1263"/>
      <c r="E38" s="1263"/>
      <c r="F38" s="1263"/>
      <c r="G38" s="1263"/>
      <c r="H38" s="1263"/>
      <c r="I38" s="1263"/>
      <c r="J38" s="1263"/>
      <c r="K38" s="1263"/>
      <c r="L38" s="1263"/>
      <c r="M38" s="1263"/>
    </row>
    <row r="39" spans="1:14" ht="13.5" thickBot="1" x14ac:dyDescent="0.25">
      <c r="A39" s="133"/>
      <c r="B39" s="133"/>
      <c r="N39" s="312" t="s">
        <v>363</v>
      </c>
    </row>
    <row r="40" spans="1:14" ht="15" thickBot="1" x14ac:dyDescent="0.25">
      <c r="A40" s="129" t="s">
        <v>210</v>
      </c>
      <c r="B40" s="129" t="s">
        <v>211</v>
      </c>
      <c r="C40" s="129" t="s">
        <v>212</v>
      </c>
      <c r="D40" s="129" t="s">
        <v>213</v>
      </c>
      <c r="E40" s="129" t="s">
        <v>214</v>
      </c>
      <c r="F40" s="129" t="s">
        <v>215</v>
      </c>
      <c r="G40" s="129" t="s">
        <v>216</v>
      </c>
      <c r="H40" s="129" t="s">
        <v>217</v>
      </c>
      <c r="I40" s="129" t="s">
        <v>218</v>
      </c>
      <c r="J40" s="129" t="s">
        <v>219</v>
      </c>
      <c r="K40" s="129" t="s">
        <v>220</v>
      </c>
      <c r="L40" s="129" t="s">
        <v>221</v>
      </c>
      <c r="M40" s="129" t="s">
        <v>222</v>
      </c>
      <c r="N40" s="250" t="s">
        <v>364</v>
      </c>
    </row>
    <row r="41" spans="1:14" ht="15.75" thickBot="1" x14ac:dyDescent="0.25">
      <c r="A41" s="242" t="s">
        <v>223</v>
      </c>
      <c r="B41" s="236">
        <f>SUM(B42:B43)</f>
        <v>0</v>
      </c>
      <c r="C41" s="236">
        <f t="shared" ref="C41:G41" si="1">SUM(C42:C43)</f>
        <v>19</v>
      </c>
      <c r="D41" s="236">
        <f t="shared" si="1"/>
        <v>21</v>
      </c>
      <c r="E41" s="236">
        <f t="shared" si="1"/>
        <v>35</v>
      </c>
      <c r="F41" s="236">
        <f t="shared" si="1"/>
        <v>14</v>
      </c>
      <c r="G41" s="237">
        <f t="shared" si="1"/>
        <v>0</v>
      </c>
      <c r="H41" s="236">
        <f>SUM(H42:H43)</f>
        <v>14</v>
      </c>
      <c r="I41" s="236">
        <f t="shared" ref="I41" si="2">SUM(I42:I43)</f>
        <v>7</v>
      </c>
      <c r="J41" s="236">
        <v>21</v>
      </c>
      <c r="K41" s="236">
        <f t="shared" ref="K41:L41" si="3">SUM(K42:K43)</f>
        <v>23</v>
      </c>
      <c r="L41" s="236">
        <f t="shared" si="3"/>
        <v>15</v>
      </c>
      <c r="M41" s="137">
        <f t="shared" ref="M41" si="4">SUM(M42:M43)</f>
        <v>0</v>
      </c>
      <c r="N41" s="237">
        <f>SUM(N42:N43)</f>
        <v>169</v>
      </c>
    </row>
    <row r="42" spans="1:14" ht="15.75" thickBot="1" x14ac:dyDescent="0.25">
      <c r="A42" s="243" t="s">
        <v>224</v>
      </c>
      <c r="B42" s="238">
        <v>0</v>
      </c>
      <c r="C42" s="238">
        <v>19</v>
      </c>
      <c r="D42" s="238">
        <v>21</v>
      </c>
      <c r="E42" s="240">
        <v>35</v>
      </c>
      <c r="F42" s="238">
        <v>0</v>
      </c>
      <c r="G42" s="239">
        <v>0</v>
      </c>
      <c r="H42" s="240">
        <v>14</v>
      </c>
      <c r="I42" s="238">
        <v>7</v>
      </c>
      <c r="J42" s="238">
        <v>21</v>
      </c>
      <c r="K42" s="238">
        <v>23</v>
      </c>
      <c r="L42" s="238">
        <v>15</v>
      </c>
      <c r="M42" s="138">
        <v>0</v>
      </c>
      <c r="N42" s="239">
        <f>SUM(B42:M42)</f>
        <v>155</v>
      </c>
    </row>
    <row r="43" spans="1:14" ht="15.75" thickBot="1" x14ac:dyDescent="0.25">
      <c r="A43" s="244" t="s">
        <v>225</v>
      </c>
      <c r="B43" s="238">
        <v>0</v>
      </c>
      <c r="C43" s="238">
        <v>0</v>
      </c>
      <c r="D43" s="238">
        <v>0</v>
      </c>
      <c r="E43" s="240">
        <v>0</v>
      </c>
      <c r="F43" s="238">
        <v>14</v>
      </c>
      <c r="G43" s="239">
        <v>0</v>
      </c>
      <c r="H43" s="293">
        <v>0</v>
      </c>
      <c r="I43" s="238">
        <v>0</v>
      </c>
      <c r="J43" s="238">
        <v>0</v>
      </c>
      <c r="K43" s="239">
        <v>0</v>
      </c>
      <c r="L43" s="239">
        <v>0</v>
      </c>
      <c r="M43" s="138">
        <v>0</v>
      </c>
      <c r="N43" s="239">
        <f>SUM(B43:M43)</f>
        <v>14</v>
      </c>
    </row>
    <row r="44" spans="1:14" ht="15.75" thickBot="1" x14ac:dyDescent="0.25">
      <c r="A44" s="242" t="s">
        <v>226</v>
      </c>
      <c r="B44" s="236">
        <f>SUM(B45:B48)</f>
        <v>37</v>
      </c>
      <c r="C44" s="236">
        <f t="shared" ref="C44:H44" si="5">SUM(C45:C48)</f>
        <v>7</v>
      </c>
      <c r="D44" s="236">
        <f t="shared" si="5"/>
        <v>25</v>
      </c>
      <c r="E44" s="236">
        <f t="shared" si="5"/>
        <v>10</v>
      </c>
      <c r="F44" s="236">
        <f t="shared" si="5"/>
        <v>3</v>
      </c>
      <c r="G44" s="236">
        <f t="shared" si="5"/>
        <v>18</v>
      </c>
      <c r="H44" s="236">
        <f t="shared" si="5"/>
        <v>16</v>
      </c>
      <c r="I44" s="236">
        <f>SUM(I45:I48)</f>
        <v>2</v>
      </c>
      <c r="J44" s="236">
        <v>10</v>
      </c>
      <c r="K44" s="236">
        <f t="shared" ref="K44:L44" si="6">SUM(K45:K48)</f>
        <v>20</v>
      </c>
      <c r="L44" s="236">
        <f t="shared" si="6"/>
        <v>31</v>
      </c>
      <c r="M44" s="137">
        <f t="shared" ref="M44" si="7">SUM(M45:M47)</f>
        <v>0</v>
      </c>
      <c r="N44" s="237">
        <f>SUM(N45:N48)</f>
        <v>179</v>
      </c>
    </row>
    <row r="45" spans="1:14" ht="15.75" thickBot="1" x14ac:dyDescent="0.25">
      <c r="A45" s="244" t="s">
        <v>227</v>
      </c>
      <c r="B45" s="238">
        <v>0</v>
      </c>
      <c r="C45" s="238">
        <v>6</v>
      </c>
      <c r="D45" s="238">
        <v>24</v>
      </c>
      <c r="E45" s="240">
        <v>3</v>
      </c>
      <c r="F45" s="238">
        <v>0</v>
      </c>
      <c r="G45" s="238">
        <v>4</v>
      </c>
      <c r="H45" s="240">
        <v>4</v>
      </c>
      <c r="I45" s="238">
        <v>0</v>
      </c>
      <c r="J45" s="238">
        <v>0</v>
      </c>
      <c r="K45" s="238">
        <v>0</v>
      </c>
      <c r="L45" s="238">
        <v>9</v>
      </c>
      <c r="M45" s="138">
        <v>0</v>
      </c>
      <c r="N45" s="239">
        <f>SUM(B45:M45)</f>
        <v>50</v>
      </c>
    </row>
    <row r="46" spans="1:14" ht="15.75" thickBot="1" x14ac:dyDescent="0.25">
      <c r="A46" s="244" t="s">
        <v>228</v>
      </c>
      <c r="B46" s="238">
        <v>0</v>
      </c>
      <c r="C46" s="238">
        <v>0</v>
      </c>
      <c r="D46" s="238">
        <v>0</v>
      </c>
      <c r="E46" s="240">
        <v>0</v>
      </c>
      <c r="F46" s="238">
        <v>0</v>
      </c>
      <c r="G46" s="238">
        <v>14</v>
      </c>
      <c r="H46" s="240">
        <v>0</v>
      </c>
      <c r="I46" s="238">
        <v>0</v>
      </c>
      <c r="J46" s="238">
        <v>0</v>
      </c>
      <c r="K46" s="238">
        <v>0</v>
      </c>
      <c r="L46" s="238">
        <v>0</v>
      </c>
      <c r="M46" s="138">
        <v>0</v>
      </c>
      <c r="N46" s="239">
        <f>SUM(B46:M46)</f>
        <v>14</v>
      </c>
    </row>
    <row r="47" spans="1:14" ht="15.75" thickBot="1" x14ac:dyDescent="0.25">
      <c r="A47" s="245" t="s">
        <v>355</v>
      </c>
      <c r="B47" s="238">
        <v>0</v>
      </c>
      <c r="C47" s="238">
        <v>0</v>
      </c>
      <c r="D47" s="238">
        <v>1</v>
      </c>
      <c r="E47" s="240">
        <v>0</v>
      </c>
      <c r="F47" s="238">
        <v>1</v>
      </c>
      <c r="G47" s="239">
        <v>0</v>
      </c>
      <c r="H47" s="240">
        <v>5</v>
      </c>
      <c r="I47" s="238">
        <v>0</v>
      </c>
      <c r="J47" s="238">
        <v>1</v>
      </c>
      <c r="K47" s="240">
        <v>2</v>
      </c>
      <c r="L47" s="238">
        <v>15</v>
      </c>
      <c r="M47" s="138">
        <v>0</v>
      </c>
      <c r="N47" s="239">
        <f>SUM(B47:M47)</f>
        <v>25</v>
      </c>
    </row>
    <row r="48" spans="1:14" ht="15.75" thickBot="1" x14ac:dyDescent="0.25">
      <c r="A48" s="244" t="s">
        <v>229</v>
      </c>
      <c r="B48" s="238">
        <v>37</v>
      </c>
      <c r="C48" s="238">
        <v>1</v>
      </c>
      <c r="D48" s="238">
        <v>0</v>
      </c>
      <c r="E48" s="238">
        <v>7</v>
      </c>
      <c r="F48" s="238">
        <v>2</v>
      </c>
      <c r="G48" s="238">
        <v>0</v>
      </c>
      <c r="H48" s="240">
        <v>7</v>
      </c>
      <c r="I48" s="238">
        <v>2</v>
      </c>
      <c r="J48" s="238">
        <v>9</v>
      </c>
      <c r="K48" s="238">
        <v>18</v>
      </c>
      <c r="L48" s="238">
        <v>7</v>
      </c>
      <c r="M48" s="138"/>
      <c r="N48" s="239">
        <f>SUM(B48:M48)</f>
        <v>90</v>
      </c>
    </row>
    <row r="49" spans="1:14" ht="15.75" thickBot="1" x14ac:dyDescent="0.25">
      <c r="A49" s="241" t="s">
        <v>230</v>
      </c>
      <c r="B49" s="285">
        <f>+B41+B44</f>
        <v>37</v>
      </c>
      <c r="C49" s="285">
        <f>+C41+C44</f>
        <v>26</v>
      </c>
      <c r="D49" s="285">
        <f>+D41+D44</f>
        <v>46</v>
      </c>
      <c r="E49" s="285">
        <f t="shared" ref="E49:I49" si="8">+E41+E44</f>
        <v>45</v>
      </c>
      <c r="F49" s="285">
        <f>+F41+F44</f>
        <v>17</v>
      </c>
      <c r="G49" s="285">
        <f t="shared" si="8"/>
        <v>18</v>
      </c>
      <c r="H49" s="285">
        <f t="shared" si="8"/>
        <v>30</v>
      </c>
      <c r="I49" s="285">
        <f t="shared" si="8"/>
        <v>9</v>
      </c>
      <c r="J49" s="285">
        <f>+J41+J44</f>
        <v>31</v>
      </c>
      <c r="K49" s="246">
        <f t="shared" ref="K49" si="9">+K41+K44</f>
        <v>43</v>
      </c>
      <c r="L49" s="241">
        <f>+L41+L44</f>
        <v>46</v>
      </c>
      <c r="M49" s="241">
        <f>+M41+M44</f>
        <v>0</v>
      </c>
      <c r="N49" s="313">
        <f>+N44+N41</f>
        <v>348</v>
      </c>
    </row>
    <row r="51" spans="1:14" ht="18.75" x14ac:dyDescent="0.2">
      <c r="A51" s="205"/>
      <c r="B51" s="205"/>
      <c r="C51" s="205"/>
      <c r="D51" s="205"/>
      <c r="E51" s="205"/>
      <c r="F51" s="205"/>
      <c r="G51" s="205"/>
      <c r="H51" s="205"/>
    </row>
    <row r="52" spans="1:14" ht="18.75" x14ac:dyDescent="0.2">
      <c r="A52" s="128"/>
      <c r="B52" s="128"/>
      <c r="C52" s="128"/>
      <c r="D52" s="128"/>
      <c r="E52" s="128"/>
      <c r="F52" s="128"/>
      <c r="G52" s="128"/>
      <c r="H52" s="128"/>
      <c r="I52" s="205"/>
      <c r="J52" s="205"/>
      <c r="K52" s="205"/>
      <c r="L52" s="205"/>
      <c r="M52" s="205"/>
    </row>
    <row r="53" spans="1:14" ht="18.75" x14ac:dyDescent="0.2">
      <c r="A53" s="1268" t="s">
        <v>234</v>
      </c>
      <c r="B53" s="1268"/>
      <c r="C53" s="1268"/>
      <c r="D53" s="1268"/>
      <c r="E53" s="1268"/>
      <c r="F53" s="1268"/>
      <c r="G53" s="1268"/>
      <c r="H53" s="1268"/>
      <c r="I53" s="1268"/>
      <c r="J53" s="1268"/>
      <c r="K53" s="1268"/>
      <c r="L53" s="1268"/>
      <c r="M53" s="1268"/>
    </row>
    <row r="54" spans="1:14" ht="20.25" customHeight="1" x14ac:dyDescent="0.2">
      <c r="A54" s="1266" t="s">
        <v>235</v>
      </c>
      <c r="B54" s="1266"/>
      <c r="C54" s="1266"/>
      <c r="D54" s="1266"/>
      <c r="E54" s="1266"/>
      <c r="F54" s="1266"/>
      <c r="G54" s="1266"/>
      <c r="H54" s="1266"/>
      <c r="I54" s="1266"/>
      <c r="J54" s="1266"/>
      <c r="K54" s="1266"/>
      <c r="L54" s="1266"/>
      <c r="M54" s="1266"/>
    </row>
    <row r="55" spans="1:14" ht="14.25" x14ac:dyDescent="0.2">
      <c r="A55" s="1267" t="s">
        <v>233</v>
      </c>
      <c r="B55" s="1267"/>
      <c r="C55" s="1267"/>
      <c r="D55" s="1267"/>
      <c r="E55" s="1267"/>
      <c r="F55" s="1267"/>
      <c r="G55" s="1267"/>
      <c r="H55" s="1267"/>
      <c r="I55" s="1267"/>
      <c r="J55" s="1267"/>
      <c r="K55" s="1267"/>
      <c r="L55" s="1267"/>
      <c r="M55" s="1267"/>
    </row>
    <row r="56" spans="1:14" ht="16.5" thickBot="1" x14ac:dyDescent="0.25">
      <c r="A56" s="248"/>
      <c r="B56" s="249"/>
      <c r="C56" s="249"/>
      <c r="D56" s="249"/>
      <c r="E56" s="249"/>
      <c r="F56" s="249"/>
      <c r="G56" s="249"/>
      <c r="H56" s="249"/>
      <c r="I56" s="249"/>
      <c r="J56" s="249"/>
      <c r="K56" s="249"/>
      <c r="L56" s="249"/>
      <c r="M56" s="249"/>
    </row>
    <row r="57" spans="1:14" ht="15" thickBot="1" x14ac:dyDescent="0.25">
      <c r="A57" s="250" t="s">
        <v>236</v>
      </c>
      <c r="B57" s="251" t="s">
        <v>237</v>
      </c>
      <c r="C57" s="251" t="s">
        <v>238</v>
      </c>
      <c r="D57" s="251" t="s">
        <v>239</v>
      </c>
      <c r="E57" s="251" t="s">
        <v>240</v>
      </c>
      <c r="F57" s="251" t="s">
        <v>241</v>
      </c>
      <c r="G57" s="250" t="s">
        <v>242</v>
      </c>
      <c r="H57" s="250" t="s">
        <v>243</v>
      </c>
      <c r="I57" s="250" t="s">
        <v>244</v>
      </c>
      <c r="J57" s="250" t="s">
        <v>245</v>
      </c>
      <c r="K57" s="250" t="s">
        <v>246</v>
      </c>
      <c r="L57" s="250" t="s">
        <v>247</v>
      </c>
      <c r="M57" s="250" t="s">
        <v>248</v>
      </c>
    </row>
    <row r="58" spans="1:14" ht="15.75" thickBot="1" x14ac:dyDescent="0.25">
      <c r="A58" s="252" t="s">
        <v>249</v>
      </c>
      <c r="B58" s="253">
        <v>33627815084.5</v>
      </c>
      <c r="C58" s="253">
        <v>35706316329</v>
      </c>
      <c r="D58" s="253">
        <v>32190543289.560001</v>
      </c>
      <c r="E58" s="253">
        <v>21243527260.119999</v>
      </c>
      <c r="F58" s="253">
        <v>30407938679.25</v>
      </c>
      <c r="G58" s="254">
        <v>31671741249.689999</v>
      </c>
      <c r="H58" s="294">
        <v>18107100681.049999</v>
      </c>
      <c r="I58" s="254">
        <v>16829967781.790001</v>
      </c>
      <c r="J58" s="294">
        <v>54072516049.309998</v>
      </c>
      <c r="K58" s="254">
        <v>49857107592.220001</v>
      </c>
      <c r="L58" s="254">
        <v>55657832483.940002</v>
      </c>
      <c r="M58" s="254">
        <v>0</v>
      </c>
    </row>
    <row r="59" spans="1:14" ht="15.75" thickBot="1" x14ac:dyDescent="0.25">
      <c r="A59" s="255" t="s">
        <v>252</v>
      </c>
      <c r="B59" s="256">
        <v>100238382.91</v>
      </c>
      <c r="C59" s="256">
        <v>77114774.989999995</v>
      </c>
      <c r="D59" s="256">
        <v>85515998.319999993</v>
      </c>
      <c r="E59" s="256">
        <v>0</v>
      </c>
      <c r="F59" s="256">
        <v>88538659.140000001</v>
      </c>
      <c r="G59" s="257">
        <v>83169648.379999995</v>
      </c>
      <c r="H59" s="295">
        <v>80520637.230000004</v>
      </c>
      <c r="I59" s="258">
        <v>91780038.019999996</v>
      </c>
      <c r="J59" s="295">
        <v>83589244.379999995</v>
      </c>
      <c r="K59" s="258">
        <v>86514192.390000001</v>
      </c>
      <c r="L59" s="295">
        <v>83864703.040000007</v>
      </c>
      <c r="M59" s="258">
        <v>0</v>
      </c>
    </row>
    <row r="60" spans="1:14" ht="15.75" thickBot="1" x14ac:dyDescent="0.25">
      <c r="A60" s="259" t="s">
        <v>287</v>
      </c>
      <c r="B60" s="260">
        <f>SUM(B58:B59)</f>
        <v>33728053467.41</v>
      </c>
      <c r="C60" s="260">
        <f t="shared" ref="C60:F60" si="10">SUM(C58:C59)</f>
        <v>35783431103.989998</v>
      </c>
      <c r="D60" s="260">
        <f t="shared" si="10"/>
        <v>32276059287.880001</v>
      </c>
      <c r="E60" s="261">
        <f t="shared" si="10"/>
        <v>21243527260.119999</v>
      </c>
      <c r="F60" s="261">
        <f t="shared" si="10"/>
        <v>30496477338.389999</v>
      </c>
      <c r="G60" s="261">
        <f>SUM(G58:G59)</f>
        <v>31754910898.07</v>
      </c>
      <c r="H60" s="261">
        <f>SUM(H58:H59)</f>
        <v>18187621318.279999</v>
      </c>
      <c r="I60" s="261">
        <f>SUM(I58:I59)</f>
        <v>16921747819.810001</v>
      </c>
      <c r="J60" s="261">
        <f>+J58+J59</f>
        <v>54156105293.689995</v>
      </c>
      <c r="K60" s="261">
        <f>+K58+K59</f>
        <v>49943621784.610001</v>
      </c>
      <c r="L60" s="261">
        <f>+L58+L59</f>
        <v>55741697186.980003</v>
      </c>
      <c r="M60" s="261"/>
    </row>
    <row r="61" spans="1:14" ht="15.75" thickBot="1" x14ac:dyDescent="0.25">
      <c r="A61" s="262"/>
      <c r="B61" s="263"/>
      <c r="C61" s="263"/>
      <c r="D61" s="263"/>
      <c r="E61" s="263"/>
      <c r="F61" s="263"/>
      <c r="G61" s="264"/>
      <c r="H61" s="264"/>
      <c r="I61" s="264"/>
      <c r="J61" s="264"/>
      <c r="K61" s="264"/>
      <c r="L61" s="264"/>
      <c r="M61" s="264"/>
    </row>
    <row r="62" spans="1:14" ht="15.75" thickBot="1" x14ac:dyDescent="0.25">
      <c r="A62" s="255" t="s">
        <v>250</v>
      </c>
      <c r="B62" s="256">
        <v>182047096.12</v>
      </c>
      <c r="C62" s="256">
        <v>24783299.809999999</v>
      </c>
      <c r="D62" s="256">
        <v>44802070.590000004</v>
      </c>
      <c r="E62" s="256">
        <v>50693117.460000001</v>
      </c>
      <c r="F62" s="256">
        <v>72296748.549999997</v>
      </c>
      <c r="G62" s="257">
        <v>71085693.700000003</v>
      </c>
      <c r="H62" s="258">
        <v>74114023.620000005</v>
      </c>
      <c r="I62" s="258">
        <v>60448849.859999999</v>
      </c>
      <c r="J62" s="258">
        <v>80782927.519999996</v>
      </c>
      <c r="K62" s="258">
        <v>117796376.88</v>
      </c>
      <c r="L62" s="295">
        <v>70743912.219999999</v>
      </c>
      <c r="M62" s="258">
        <v>0</v>
      </c>
    </row>
    <row r="63" spans="1:14" ht="15.75" thickBot="1" x14ac:dyDescent="0.25">
      <c r="A63" s="265" t="s">
        <v>253</v>
      </c>
      <c r="B63" s="253">
        <v>4623049.45</v>
      </c>
      <c r="C63" s="253">
        <v>2231228234.0700002</v>
      </c>
      <c r="D63" s="253">
        <v>2039087603.3199999</v>
      </c>
      <c r="E63" s="253">
        <v>1818532798.6700001</v>
      </c>
      <c r="F63" s="253">
        <v>1676149422.3</v>
      </c>
      <c r="G63" s="254">
        <v>1606124979.5799999</v>
      </c>
      <c r="H63" s="254">
        <v>1155472823.8</v>
      </c>
      <c r="I63" s="254">
        <v>876114454.44000006</v>
      </c>
      <c r="J63" s="254">
        <v>617639563.82000005</v>
      </c>
      <c r="K63" s="254">
        <v>366570242.00999999</v>
      </c>
      <c r="L63" s="294">
        <v>226028267.53</v>
      </c>
      <c r="M63" s="254">
        <v>0</v>
      </c>
    </row>
    <row r="64" spans="1:14" ht="15.75" thickBot="1" x14ac:dyDescent="0.25">
      <c r="A64" s="241" t="s">
        <v>287</v>
      </c>
      <c r="B64" s="246">
        <f>SUM(B62:B63)</f>
        <v>186670145.56999999</v>
      </c>
      <c r="C64" s="246">
        <f t="shared" ref="C64:I64" si="11">SUM(C62:C63)</f>
        <v>2256011533.8800001</v>
      </c>
      <c r="D64" s="246">
        <f t="shared" si="11"/>
        <v>2083889673.9099998</v>
      </c>
      <c r="E64" s="246">
        <f t="shared" si="11"/>
        <v>1869225916.1300001</v>
      </c>
      <c r="F64" s="296">
        <f t="shared" si="11"/>
        <v>1748446170.8499999</v>
      </c>
      <c r="G64" s="296">
        <f t="shared" si="11"/>
        <v>1677210673.28</v>
      </c>
      <c r="H64" s="296">
        <f t="shared" si="11"/>
        <v>1229586847.4200001</v>
      </c>
      <c r="I64" s="296">
        <f t="shared" si="11"/>
        <v>936563304.30000007</v>
      </c>
      <c r="J64" s="247">
        <f>+J62+J63</f>
        <v>698422491.34000003</v>
      </c>
      <c r="K64" s="247">
        <f>+K62+K63</f>
        <v>484366618.88999999</v>
      </c>
      <c r="L64" s="247">
        <f>+L62+L63</f>
        <v>296772179.75</v>
      </c>
      <c r="M64" s="247"/>
    </row>
    <row r="65" spans="1:13" ht="15.75" thickBot="1" x14ac:dyDescent="0.25">
      <c r="A65" s="262"/>
      <c r="B65" s="263"/>
      <c r="C65" s="263"/>
      <c r="D65" s="263"/>
      <c r="E65" s="263"/>
      <c r="F65" s="263"/>
      <c r="G65" s="264"/>
      <c r="H65" s="264"/>
      <c r="I65" s="264"/>
      <c r="J65" s="264"/>
      <c r="K65" s="264"/>
      <c r="L65" s="264"/>
      <c r="M65" s="264"/>
    </row>
    <row r="66" spans="1:13" ht="15.75" thickBot="1" x14ac:dyDescent="0.25">
      <c r="A66" s="255" t="s">
        <v>251</v>
      </c>
      <c r="B66" s="256">
        <v>1156525.76</v>
      </c>
      <c r="C66" s="256">
        <v>1070604.6100000001</v>
      </c>
      <c r="D66" s="256">
        <v>794124.77</v>
      </c>
      <c r="E66" s="256">
        <v>1832499.18</v>
      </c>
      <c r="F66" s="256">
        <v>1209389.79</v>
      </c>
      <c r="G66" s="257">
        <v>534549.34</v>
      </c>
      <c r="H66" s="258">
        <v>1793541.01</v>
      </c>
      <c r="I66" s="258">
        <v>2914526.31</v>
      </c>
      <c r="J66" s="258">
        <v>1537061.91</v>
      </c>
      <c r="K66" s="258">
        <v>3413871.28</v>
      </c>
      <c r="L66" s="295">
        <v>3406116.17</v>
      </c>
      <c r="M66" s="258">
        <v>0</v>
      </c>
    </row>
    <row r="67" spans="1:13" ht="15.75" thickBot="1" x14ac:dyDescent="0.25">
      <c r="A67" s="266" t="s">
        <v>254</v>
      </c>
      <c r="B67" s="267">
        <v>13475925.68</v>
      </c>
      <c r="C67" s="267">
        <v>12424233.970000001</v>
      </c>
      <c r="D67" s="267">
        <v>1444715.41</v>
      </c>
      <c r="E67" s="268">
        <v>10346129.720000001</v>
      </c>
      <c r="F67" s="267">
        <v>6282343.4100000001</v>
      </c>
      <c r="G67" s="269">
        <v>2656059.4300000002</v>
      </c>
      <c r="H67" s="269">
        <v>3815756.95</v>
      </c>
      <c r="I67" s="269">
        <v>2049254.89</v>
      </c>
      <c r="J67" s="269">
        <v>1344699.42</v>
      </c>
      <c r="K67" s="269">
        <v>1245128.49</v>
      </c>
      <c r="L67" s="316">
        <v>4697657.47</v>
      </c>
      <c r="M67" s="269">
        <v>0</v>
      </c>
    </row>
    <row r="68" spans="1:13" ht="15.75" thickBot="1" x14ac:dyDescent="0.25">
      <c r="A68" s="241" t="s">
        <v>287</v>
      </c>
      <c r="B68" s="246">
        <f>SUM(B66:B67)</f>
        <v>14632451.439999999</v>
      </c>
      <c r="C68" s="246">
        <f t="shared" ref="C68:I68" si="12">SUM(C66:C67)</f>
        <v>13494838.58</v>
      </c>
      <c r="D68" s="246">
        <f t="shared" si="12"/>
        <v>2238840.1799999997</v>
      </c>
      <c r="E68" s="246">
        <f t="shared" si="12"/>
        <v>12178628.9</v>
      </c>
      <c r="F68" s="296">
        <f t="shared" si="12"/>
        <v>7491733.2000000002</v>
      </c>
      <c r="G68" s="247">
        <f t="shared" si="12"/>
        <v>3190608.77</v>
      </c>
      <c r="H68" s="247">
        <f t="shared" si="12"/>
        <v>5609297.96</v>
      </c>
      <c r="I68" s="247">
        <f t="shared" si="12"/>
        <v>4963781.2</v>
      </c>
      <c r="J68" s="247">
        <f>+J66+J67</f>
        <v>2881761.33</v>
      </c>
      <c r="K68" s="247">
        <f>+K66+K67</f>
        <v>4658999.7699999996</v>
      </c>
      <c r="L68" s="247">
        <f>+L66+L67</f>
        <v>8103773.6399999997</v>
      </c>
      <c r="M68" s="247"/>
    </row>
    <row r="73" spans="1:13" s="249" customFormat="1" ht="18.75" x14ac:dyDescent="0.2">
      <c r="A73" s="1268" t="s">
        <v>255</v>
      </c>
      <c r="B73" s="1268"/>
      <c r="C73" s="1268"/>
      <c r="D73" s="1268"/>
      <c r="E73" s="1268"/>
      <c r="F73" s="1268"/>
      <c r="G73" s="1268"/>
      <c r="H73" s="1268"/>
      <c r="I73" s="1268"/>
      <c r="J73" s="1268"/>
      <c r="K73" s="1268"/>
      <c r="L73" s="1268"/>
      <c r="M73" s="1268"/>
    </row>
    <row r="74" spans="1:13" s="249" customFormat="1" ht="14.25" x14ac:dyDescent="0.2">
      <c r="A74" s="1266" t="s">
        <v>256</v>
      </c>
      <c r="B74" s="1266"/>
      <c r="C74" s="1266"/>
      <c r="D74" s="1266"/>
      <c r="E74" s="1266"/>
      <c r="F74" s="1266"/>
      <c r="G74" s="1266"/>
      <c r="H74" s="1266"/>
      <c r="I74" s="1266"/>
      <c r="J74" s="1266"/>
      <c r="K74" s="1266"/>
      <c r="L74" s="1266"/>
      <c r="M74" s="1266"/>
    </row>
    <row r="75" spans="1:13" s="249" customFormat="1" ht="14.25" x14ac:dyDescent="0.2">
      <c r="A75" s="1267" t="s">
        <v>233</v>
      </c>
      <c r="B75" s="1267"/>
      <c r="C75" s="1267"/>
      <c r="D75" s="1267"/>
      <c r="E75" s="1267"/>
      <c r="F75" s="1267"/>
      <c r="G75" s="1267"/>
      <c r="H75" s="1267"/>
      <c r="I75" s="1267"/>
      <c r="J75" s="1267"/>
      <c r="K75" s="1267"/>
      <c r="L75" s="1267"/>
      <c r="M75" s="1267"/>
    </row>
    <row r="76" spans="1:13" s="249" customFormat="1" ht="16.5" thickBot="1" x14ac:dyDescent="0.25">
      <c r="A76" s="270"/>
    </row>
    <row r="77" spans="1:13" s="249" customFormat="1" ht="15" thickBot="1" x14ac:dyDescent="0.25">
      <c r="A77" s="250" t="s">
        <v>236</v>
      </c>
      <c r="B77" s="251" t="s">
        <v>237</v>
      </c>
      <c r="C77" s="251" t="s">
        <v>238</v>
      </c>
      <c r="D77" s="251" t="s">
        <v>239</v>
      </c>
      <c r="E77" s="251" t="s">
        <v>240</v>
      </c>
      <c r="F77" s="251" t="s">
        <v>241</v>
      </c>
      <c r="G77" s="250" t="s">
        <v>242</v>
      </c>
      <c r="H77" s="250" t="s">
        <v>243</v>
      </c>
      <c r="I77" s="250" t="s">
        <v>244</v>
      </c>
      <c r="J77" s="250" t="s">
        <v>245</v>
      </c>
      <c r="K77" s="250" t="s">
        <v>246</v>
      </c>
      <c r="L77" s="250" t="s">
        <v>247</v>
      </c>
      <c r="M77" s="250" t="s">
        <v>248</v>
      </c>
    </row>
    <row r="78" spans="1:13" s="249" customFormat="1" ht="15.75" thickBot="1" x14ac:dyDescent="0.25">
      <c r="A78" s="271" t="s">
        <v>257</v>
      </c>
      <c r="B78" s="268">
        <v>33303548.510000002</v>
      </c>
      <c r="C78" s="268">
        <v>81086711.909999996</v>
      </c>
      <c r="D78" s="268">
        <v>1691817.44</v>
      </c>
      <c r="E78" s="268">
        <v>741000</v>
      </c>
      <c r="F78" s="268">
        <v>63157.89</v>
      </c>
      <c r="G78" s="268">
        <v>-109.11</v>
      </c>
      <c r="H78" s="297">
        <v>0</v>
      </c>
      <c r="I78" s="272">
        <v>0</v>
      </c>
      <c r="J78" s="272">
        <v>0</v>
      </c>
      <c r="K78" s="272">
        <v>25000</v>
      </c>
      <c r="L78" s="272">
        <v>0</v>
      </c>
      <c r="M78" s="272">
        <v>0</v>
      </c>
    </row>
    <row r="79" spans="1:13" s="249" customFormat="1" ht="15.75" thickBot="1" x14ac:dyDescent="0.25">
      <c r="A79" s="271" t="s">
        <v>260</v>
      </c>
      <c r="B79" s="268">
        <v>361243524.98000002</v>
      </c>
      <c r="C79" s="268">
        <v>734175466.17999995</v>
      </c>
      <c r="D79" s="268">
        <v>1158236082.1700001</v>
      </c>
      <c r="E79" s="268">
        <v>965640360.01999998</v>
      </c>
      <c r="F79" s="268">
        <v>897979872.59000003</v>
      </c>
      <c r="G79" s="272">
        <v>1154010723.25</v>
      </c>
      <c r="H79" s="297">
        <v>996457275.95999992</v>
      </c>
      <c r="I79" s="272">
        <v>816072601.71000028</v>
      </c>
      <c r="J79" s="272">
        <v>949051801.08999991</v>
      </c>
      <c r="K79" s="272">
        <v>1992475669.27</v>
      </c>
      <c r="L79" s="272">
        <v>2079856721.4500005</v>
      </c>
      <c r="M79" s="272">
        <v>0</v>
      </c>
    </row>
    <row r="80" spans="1:13" s="249" customFormat="1" ht="15.75" thickBot="1" x14ac:dyDescent="0.25">
      <c r="A80" s="271" t="s">
        <v>261</v>
      </c>
      <c r="B80" s="268">
        <v>7511891403.2999983</v>
      </c>
      <c r="C80" s="268">
        <v>8430568069.6299992</v>
      </c>
      <c r="D80" s="268">
        <v>8539158736.0399981</v>
      </c>
      <c r="E80" s="268">
        <v>9337380045.3099995</v>
      </c>
      <c r="F80" s="268">
        <v>9298344705.4200001</v>
      </c>
      <c r="G80" s="272">
        <v>10844354407.530001</v>
      </c>
      <c r="H80" s="297">
        <v>10778841522.25</v>
      </c>
      <c r="I80" s="272">
        <v>10731928613.970001</v>
      </c>
      <c r="J80" s="272">
        <v>11218854263.040001</v>
      </c>
      <c r="K80" s="272">
        <v>11679990474.09</v>
      </c>
      <c r="L80" s="272">
        <v>11966835386.389999</v>
      </c>
      <c r="M80" s="272">
        <v>0</v>
      </c>
    </row>
    <row r="81" spans="1:13" s="249" customFormat="1" ht="15.75" thickBot="1" x14ac:dyDescent="0.25">
      <c r="A81" s="271" t="s">
        <v>264</v>
      </c>
      <c r="B81" s="268">
        <v>2011443.53</v>
      </c>
      <c r="C81" s="268">
        <v>721.38</v>
      </c>
      <c r="D81" s="268">
        <v>396.38</v>
      </c>
      <c r="E81" s="268">
        <v>71.38</v>
      </c>
      <c r="F81" s="268">
        <v>0</v>
      </c>
      <c r="G81" s="272">
        <v>0</v>
      </c>
      <c r="H81" s="297">
        <v>26267794.41</v>
      </c>
      <c r="I81" s="272">
        <v>27222677.280000001</v>
      </c>
      <c r="J81" s="272">
        <v>26403524.989999998</v>
      </c>
      <c r="K81" s="272">
        <v>24089270.169999998</v>
      </c>
      <c r="L81" s="297">
        <v>16672324.43</v>
      </c>
      <c r="M81" s="272">
        <v>0</v>
      </c>
    </row>
    <row r="82" spans="1:13" s="249" customFormat="1" ht="15.75" thickBot="1" x14ac:dyDescent="0.25">
      <c r="A82" s="271" t="s">
        <v>265</v>
      </c>
      <c r="B82" s="268">
        <v>58003880.519999996</v>
      </c>
      <c r="C82" s="268">
        <v>47856198.929999992</v>
      </c>
      <c r="D82" s="268">
        <v>139883243.31</v>
      </c>
      <c r="E82" s="268">
        <v>111619448.09999999</v>
      </c>
      <c r="F82" s="268">
        <v>80840105.269999996</v>
      </c>
      <c r="G82" s="272">
        <v>89483595.519999996</v>
      </c>
      <c r="H82" s="272">
        <v>0</v>
      </c>
      <c r="I82" s="272">
        <v>141621908.31999999</v>
      </c>
      <c r="J82" s="272">
        <v>121346827.61000001</v>
      </c>
      <c r="K82" s="272">
        <v>139709203.88</v>
      </c>
      <c r="L82" s="297">
        <v>122458866.90000001</v>
      </c>
      <c r="M82" s="272">
        <v>0</v>
      </c>
    </row>
    <row r="83" spans="1:13" s="249" customFormat="1" ht="15" x14ac:dyDescent="0.2">
      <c r="A83" s="273" t="s">
        <v>287</v>
      </c>
      <c r="B83" s="274">
        <f>SUM(B78:B82)</f>
        <v>7966453800.8399982</v>
      </c>
      <c r="C83" s="274">
        <f t="shared" ref="C83:M83" si="13">SUM(C78:C82)</f>
        <v>9293687168.0299988</v>
      </c>
      <c r="D83" s="274">
        <f t="shared" si="13"/>
        <v>9838970275.3399963</v>
      </c>
      <c r="E83" s="274">
        <f t="shared" si="13"/>
        <v>10415380924.809999</v>
      </c>
      <c r="F83" s="274">
        <f t="shared" si="13"/>
        <v>10277227841.17</v>
      </c>
      <c r="G83" s="275">
        <f t="shared" si="13"/>
        <v>12087848617.190001</v>
      </c>
      <c r="H83" s="275">
        <f t="shared" si="13"/>
        <v>11801566592.619999</v>
      </c>
      <c r="I83" s="275">
        <f t="shared" si="13"/>
        <v>11716845801.280003</v>
      </c>
      <c r="J83" s="275">
        <f t="shared" si="13"/>
        <v>12315656416.730001</v>
      </c>
      <c r="K83" s="275">
        <f t="shared" si="13"/>
        <v>13836289617.41</v>
      </c>
      <c r="L83" s="275">
        <f t="shared" ref="L83" si="14">SUM(L78:L82)</f>
        <v>14185823299.17</v>
      </c>
      <c r="M83" s="275">
        <f t="shared" si="13"/>
        <v>0</v>
      </c>
    </row>
    <row r="84" spans="1:13" s="249" customFormat="1" ht="15.75" thickBot="1" x14ac:dyDescent="0.25">
      <c r="A84" s="276"/>
      <c r="B84" s="263"/>
      <c r="C84" s="263"/>
      <c r="D84" s="263"/>
      <c r="E84" s="263"/>
      <c r="F84" s="263"/>
      <c r="G84" s="264"/>
      <c r="H84" s="264"/>
      <c r="I84" s="264"/>
      <c r="J84" s="264"/>
      <c r="K84" s="264"/>
      <c r="L84" s="264"/>
      <c r="M84" s="264"/>
    </row>
    <row r="85" spans="1:13" s="249" customFormat="1" ht="15.75" thickBot="1" x14ac:dyDescent="0.25">
      <c r="A85" s="277" t="s">
        <v>258</v>
      </c>
      <c r="B85" s="278">
        <v>76.72</v>
      </c>
      <c r="C85" s="279">
        <v>27298.6</v>
      </c>
      <c r="D85" s="278">
        <v>702650.5</v>
      </c>
      <c r="E85" s="279">
        <v>583477.65</v>
      </c>
      <c r="F85" s="278">
        <v>0</v>
      </c>
      <c r="G85" s="257">
        <v>0</v>
      </c>
      <c r="H85" s="280">
        <v>0</v>
      </c>
      <c r="I85" s="257">
        <v>8378.65</v>
      </c>
      <c r="J85" s="280">
        <v>0</v>
      </c>
      <c r="K85" s="257">
        <v>0</v>
      </c>
      <c r="L85" s="280">
        <v>0</v>
      </c>
      <c r="M85" s="258">
        <v>0</v>
      </c>
    </row>
    <row r="86" spans="1:13" s="249" customFormat="1" ht="15.75" thickBot="1" x14ac:dyDescent="0.25">
      <c r="A86" s="271" t="s">
        <v>262</v>
      </c>
      <c r="B86" s="268">
        <v>43562257.520000003</v>
      </c>
      <c r="C86" s="268">
        <v>47792509.549999997</v>
      </c>
      <c r="D86" s="268">
        <v>52151323.399999999</v>
      </c>
      <c r="E86" s="268">
        <v>58789850.110000007</v>
      </c>
      <c r="F86" s="268">
        <v>61666423.219999999</v>
      </c>
      <c r="G86" s="272">
        <v>62810927.409999996</v>
      </c>
      <c r="H86" s="297">
        <v>66784709.890000001</v>
      </c>
      <c r="I86" s="272">
        <v>70890058.670000002</v>
      </c>
      <c r="J86" s="272">
        <v>80454797.829999998</v>
      </c>
      <c r="K86" s="272">
        <v>82391802.069999993</v>
      </c>
      <c r="L86" s="272">
        <v>79853779.260000005</v>
      </c>
      <c r="M86" s="272">
        <v>0</v>
      </c>
    </row>
    <row r="87" spans="1:13" s="249" customFormat="1" ht="15.75" thickBot="1" x14ac:dyDescent="0.25">
      <c r="A87" s="271" t="s">
        <v>266</v>
      </c>
      <c r="B87" s="268">
        <v>34136030.449999996</v>
      </c>
      <c r="C87" s="268">
        <v>25599636.859999999</v>
      </c>
      <c r="D87" s="268">
        <v>19525341.560000002</v>
      </c>
      <c r="E87" s="268">
        <v>20123751.920000002</v>
      </c>
      <c r="F87" s="268">
        <v>14937906.009999998</v>
      </c>
      <c r="G87" s="272">
        <v>13694978.509999998</v>
      </c>
      <c r="H87" s="297">
        <v>13283876.959999999</v>
      </c>
      <c r="I87" s="272">
        <v>10040945.74</v>
      </c>
      <c r="J87" s="272">
        <v>10595211.5</v>
      </c>
      <c r="K87" s="272">
        <v>9241434.4700000007</v>
      </c>
      <c r="L87" s="297">
        <v>2600565.8199999998</v>
      </c>
      <c r="M87" s="272">
        <v>0</v>
      </c>
    </row>
    <row r="88" spans="1:13" s="249" customFormat="1" ht="15.75" thickBot="1" x14ac:dyDescent="0.25">
      <c r="A88" s="241" t="s">
        <v>287</v>
      </c>
      <c r="B88" s="246">
        <f t="shared" ref="B88:M88" si="15">SUM(B85:B87)</f>
        <v>77698364.689999998</v>
      </c>
      <c r="C88" s="246">
        <f t="shared" si="15"/>
        <v>73419445.00999999</v>
      </c>
      <c r="D88" s="246">
        <f t="shared" si="15"/>
        <v>72379315.460000008</v>
      </c>
      <c r="E88" s="246">
        <f t="shared" si="15"/>
        <v>79497079.680000007</v>
      </c>
      <c r="F88" s="246">
        <f t="shared" si="15"/>
        <v>76604329.229999989</v>
      </c>
      <c r="G88" s="247">
        <f t="shared" si="15"/>
        <v>76505905.919999987</v>
      </c>
      <c r="H88" s="247">
        <f t="shared" si="15"/>
        <v>80068586.849999994</v>
      </c>
      <c r="I88" s="247">
        <f t="shared" si="15"/>
        <v>80939383.060000002</v>
      </c>
      <c r="J88" s="247">
        <f t="shared" si="15"/>
        <v>91050009.329999998</v>
      </c>
      <c r="K88" s="247">
        <f t="shared" si="15"/>
        <v>91633236.539999992</v>
      </c>
      <c r="L88" s="247">
        <f t="shared" ref="L88" si="16">SUM(L85:L87)</f>
        <v>82454345.079999998</v>
      </c>
      <c r="M88" s="247">
        <f t="shared" si="15"/>
        <v>0</v>
      </c>
    </row>
    <row r="89" spans="1:13" s="249" customFormat="1" ht="15.75" thickBot="1" x14ac:dyDescent="0.25">
      <c r="A89" s="276"/>
      <c r="B89" s="263"/>
      <c r="C89" s="263"/>
      <c r="D89" s="263"/>
      <c r="E89" s="263"/>
      <c r="F89" s="263"/>
      <c r="G89" s="264"/>
      <c r="H89" s="264"/>
      <c r="I89" s="264"/>
      <c r="J89" s="264"/>
      <c r="K89" s="264"/>
      <c r="L89" s="264"/>
      <c r="M89" s="264"/>
    </row>
    <row r="90" spans="1:13" s="249" customFormat="1" ht="15.75" thickBot="1" x14ac:dyDescent="0.25">
      <c r="A90" s="277" t="s">
        <v>259</v>
      </c>
      <c r="B90" s="256">
        <v>0</v>
      </c>
      <c r="C90" s="278">
        <v>0</v>
      </c>
      <c r="D90" s="279">
        <v>0</v>
      </c>
      <c r="E90" s="278">
        <v>0</v>
      </c>
      <c r="F90" s="279">
        <v>0</v>
      </c>
      <c r="G90" s="257">
        <v>0</v>
      </c>
      <c r="H90" s="280">
        <v>0</v>
      </c>
      <c r="I90" s="257">
        <v>0</v>
      </c>
      <c r="J90" s="280">
        <v>0</v>
      </c>
      <c r="K90" s="257">
        <v>0</v>
      </c>
      <c r="L90" s="280">
        <v>0</v>
      </c>
      <c r="M90" s="257">
        <v>0</v>
      </c>
    </row>
    <row r="91" spans="1:13" s="249" customFormat="1" ht="15.75" thickBot="1" x14ac:dyDescent="0.25">
      <c r="A91" s="271" t="s">
        <v>263</v>
      </c>
      <c r="B91" s="268">
        <v>0</v>
      </c>
      <c r="C91" s="268">
        <v>0</v>
      </c>
      <c r="D91" s="268">
        <v>0</v>
      </c>
      <c r="E91" s="268">
        <v>0</v>
      </c>
      <c r="F91" s="268">
        <v>0</v>
      </c>
      <c r="G91" s="272">
        <v>0</v>
      </c>
      <c r="H91" s="272">
        <v>0</v>
      </c>
      <c r="I91" s="272">
        <v>0</v>
      </c>
      <c r="J91" s="272">
        <v>0</v>
      </c>
      <c r="K91" s="272">
        <v>0</v>
      </c>
      <c r="L91" s="272">
        <v>0</v>
      </c>
      <c r="M91" s="272">
        <v>0</v>
      </c>
    </row>
    <row r="92" spans="1:13" s="249" customFormat="1" ht="15.75" thickBot="1" x14ac:dyDescent="0.25">
      <c r="A92" s="271" t="s">
        <v>267</v>
      </c>
      <c r="B92" s="268">
        <v>0</v>
      </c>
      <c r="C92" s="268">
        <v>0</v>
      </c>
      <c r="D92" s="268">
        <v>0</v>
      </c>
      <c r="E92" s="268">
        <v>0</v>
      </c>
      <c r="F92" s="268">
        <v>0</v>
      </c>
      <c r="G92" s="272">
        <v>0</v>
      </c>
      <c r="H92" s="272">
        <v>0</v>
      </c>
      <c r="I92" s="272">
        <v>0</v>
      </c>
      <c r="J92" s="272">
        <v>0</v>
      </c>
      <c r="K92" s="272">
        <v>3500000</v>
      </c>
      <c r="L92" s="297">
        <v>3500000</v>
      </c>
      <c r="M92" s="272">
        <v>0</v>
      </c>
    </row>
    <row r="93" spans="1:13" s="249" customFormat="1" ht="15.75" thickBot="1" x14ac:dyDescent="0.25">
      <c r="A93" s="241" t="s">
        <v>287</v>
      </c>
      <c r="B93" s="247">
        <f t="shared" ref="B93:M93" si="17">SUM(B90:B92)</f>
        <v>0</v>
      </c>
      <c r="C93" s="247">
        <f t="shared" si="17"/>
        <v>0</v>
      </c>
      <c r="D93" s="247">
        <f t="shared" si="17"/>
        <v>0</v>
      </c>
      <c r="E93" s="247">
        <f t="shared" si="17"/>
        <v>0</v>
      </c>
      <c r="F93" s="247">
        <f t="shared" si="17"/>
        <v>0</v>
      </c>
      <c r="G93" s="247">
        <f t="shared" si="17"/>
        <v>0</v>
      </c>
      <c r="H93" s="247">
        <f t="shared" si="17"/>
        <v>0</v>
      </c>
      <c r="I93" s="247">
        <f t="shared" si="17"/>
        <v>0</v>
      </c>
      <c r="J93" s="247">
        <f t="shared" si="17"/>
        <v>0</v>
      </c>
      <c r="K93" s="247">
        <f t="shared" si="17"/>
        <v>3500000</v>
      </c>
      <c r="L93" s="247">
        <f t="shared" ref="L93" si="18">SUM(L90:L92)</f>
        <v>3500000</v>
      </c>
      <c r="M93" s="247">
        <f t="shared" si="17"/>
        <v>0</v>
      </c>
    </row>
    <row r="97" spans="1:13" ht="18.75" x14ac:dyDescent="0.2">
      <c r="F97" s="1264" t="s">
        <v>268</v>
      </c>
      <c r="G97" s="1264"/>
    </row>
    <row r="98" spans="1:13" ht="14.25" x14ac:dyDescent="0.2">
      <c r="F98" s="1263" t="s">
        <v>269</v>
      </c>
      <c r="G98" s="1263"/>
    </row>
    <row r="99" spans="1:13" ht="18.75" x14ac:dyDescent="0.2">
      <c r="B99" s="205"/>
      <c r="C99" s="205"/>
      <c r="D99" s="205"/>
      <c r="E99" s="205"/>
      <c r="F99" s="1262" t="s">
        <v>270</v>
      </c>
      <c r="G99" s="1262"/>
      <c r="H99" s="205"/>
    </row>
    <row r="100" spans="1:13" ht="18.75" x14ac:dyDescent="0.2">
      <c r="B100" s="128"/>
      <c r="C100" s="128"/>
      <c r="D100" s="128"/>
      <c r="E100" s="128"/>
      <c r="F100" s="1263" t="s">
        <v>209</v>
      </c>
      <c r="G100" s="1263"/>
      <c r="H100" s="128"/>
      <c r="I100" s="205"/>
      <c r="J100" s="205"/>
      <c r="K100" s="205"/>
      <c r="L100" s="205"/>
      <c r="M100" s="205"/>
    </row>
    <row r="101" spans="1:13" ht="14.25" x14ac:dyDescent="0.2">
      <c r="B101" s="206"/>
      <c r="C101" s="206"/>
      <c r="D101" s="206"/>
      <c r="E101" s="206"/>
      <c r="F101" s="206"/>
      <c r="G101" s="206"/>
      <c r="H101" s="206"/>
      <c r="I101" s="128"/>
      <c r="J101" s="128"/>
      <c r="K101" s="128"/>
      <c r="L101" s="128"/>
      <c r="M101" s="128"/>
    </row>
    <row r="102" spans="1:13" ht="14.25" x14ac:dyDescent="0.2">
      <c r="B102" s="128"/>
      <c r="C102" s="128"/>
      <c r="D102" s="128"/>
      <c r="E102" s="128"/>
      <c r="F102" s="128"/>
      <c r="G102" s="128"/>
      <c r="H102" s="128"/>
      <c r="I102" s="206"/>
      <c r="J102" s="206"/>
      <c r="K102" s="206"/>
      <c r="L102" s="206"/>
      <c r="M102" s="206"/>
    </row>
    <row r="103" spans="1:13" ht="15" thickBot="1" x14ac:dyDescent="0.25">
      <c r="A103" s="128"/>
      <c r="I103" s="128"/>
      <c r="J103" s="128"/>
      <c r="K103" s="128"/>
      <c r="L103" s="128"/>
      <c r="M103" s="128"/>
    </row>
    <row r="104" spans="1:13" ht="15" thickBot="1" x14ac:dyDescent="0.25">
      <c r="A104" s="129" t="s">
        <v>271</v>
      </c>
      <c r="B104" s="130" t="s">
        <v>92</v>
      </c>
      <c r="C104" s="130" t="s">
        <v>110</v>
      </c>
      <c r="D104" s="130" t="s">
        <v>93</v>
      </c>
      <c r="E104" s="130" t="s">
        <v>94</v>
      </c>
      <c r="F104" s="130" t="s">
        <v>95</v>
      </c>
      <c r="G104" s="130" t="s">
        <v>96</v>
      </c>
      <c r="H104" s="130" t="s">
        <v>97</v>
      </c>
      <c r="I104" s="130" t="s">
        <v>98</v>
      </c>
      <c r="J104" s="130" t="s">
        <v>99</v>
      </c>
      <c r="K104" s="130" t="s">
        <v>100</v>
      </c>
      <c r="L104" s="130" t="s">
        <v>102</v>
      </c>
      <c r="M104" s="130" t="s">
        <v>103</v>
      </c>
    </row>
    <row r="105" spans="1:13" ht="15.75" thickBot="1" x14ac:dyDescent="0.25">
      <c r="A105" s="168" t="s">
        <v>272</v>
      </c>
      <c r="B105" s="167"/>
      <c r="C105" s="170"/>
      <c r="D105" s="171"/>
      <c r="E105" s="171"/>
      <c r="F105" s="171"/>
      <c r="G105" s="171"/>
      <c r="H105" s="171"/>
      <c r="I105" s="171"/>
      <c r="J105" s="171"/>
      <c r="K105" s="171"/>
      <c r="L105" s="171"/>
      <c r="M105" s="169"/>
    </row>
    <row r="106" spans="1:13" ht="15.75" thickBot="1" x14ac:dyDescent="0.25">
      <c r="A106" s="139" t="s">
        <v>273</v>
      </c>
      <c r="B106" s="140">
        <v>14</v>
      </c>
      <c r="C106" s="149">
        <v>12</v>
      </c>
      <c r="D106" s="149">
        <v>10</v>
      </c>
      <c r="E106" s="155">
        <v>8</v>
      </c>
      <c r="F106" s="155">
        <v>13</v>
      </c>
      <c r="G106" s="149">
        <v>11</v>
      </c>
      <c r="H106" s="149">
        <v>17</v>
      </c>
      <c r="I106" s="149">
        <v>12</v>
      </c>
      <c r="J106" s="149">
        <v>10</v>
      </c>
      <c r="K106" s="149">
        <v>6</v>
      </c>
      <c r="L106" s="149">
        <v>10</v>
      </c>
      <c r="M106" s="142"/>
    </row>
    <row r="107" spans="1:13" ht="15.75" thickBot="1" x14ac:dyDescent="0.25">
      <c r="A107" s="139" t="s">
        <v>274</v>
      </c>
      <c r="B107" s="217">
        <v>473982080.97999996</v>
      </c>
      <c r="C107" s="141">
        <v>81797190.470000014</v>
      </c>
      <c r="D107" s="141">
        <v>112905094.60000001</v>
      </c>
      <c r="E107" s="157">
        <v>142785233.34</v>
      </c>
      <c r="F107" s="157">
        <v>57256003.369999997</v>
      </c>
      <c r="G107" s="141">
        <v>96658965.610000014</v>
      </c>
      <c r="H107" s="141">
        <v>472391494.87</v>
      </c>
      <c r="I107" s="141">
        <v>173598186.63000003</v>
      </c>
      <c r="J107" s="141">
        <v>120242172.90000001</v>
      </c>
      <c r="K107" s="141">
        <v>128590145.44</v>
      </c>
      <c r="L107" s="141">
        <v>112344187.89999999</v>
      </c>
      <c r="M107" s="142"/>
    </row>
    <row r="108" spans="1:13" ht="15.75" thickBot="1" x14ac:dyDescent="0.25">
      <c r="A108" s="139" t="s">
        <v>275</v>
      </c>
      <c r="B108" s="140">
        <v>2</v>
      </c>
      <c r="C108" s="149">
        <v>1</v>
      </c>
      <c r="D108" s="149">
        <v>5</v>
      </c>
      <c r="E108" s="155">
        <v>2</v>
      </c>
      <c r="F108" s="155">
        <v>3</v>
      </c>
      <c r="G108" s="149">
        <v>3</v>
      </c>
      <c r="H108" s="149">
        <v>2</v>
      </c>
      <c r="I108" s="149">
        <v>2</v>
      </c>
      <c r="J108" s="149">
        <v>4</v>
      </c>
      <c r="K108" s="149">
        <v>2</v>
      </c>
      <c r="L108" s="149">
        <v>2</v>
      </c>
      <c r="M108" s="142"/>
    </row>
    <row r="109" spans="1:13" ht="15.75" thickBot="1" x14ac:dyDescent="0.25">
      <c r="A109" s="139" t="s">
        <v>276</v>
      </c>
      <c r="B109" s="217">
        <v>1043086.75</v>
      </c>
      <c r="C109" s="141">
        <v>1148658.1499999999</v>
      </c>
      <c r="D109" s="141">
        <v>15876867.380000001</v>
      </c>
      <c r="E109" s="157">
        <v>96480.930000000008</v>
      </c>
      <c r="F109" s="157">
        <v>4634830.1899999995</v>
      </c>
      <c r="G109" s="141">
        <v>3574315.51</v>
      </c>
      <c r="H109" s="141">
        <v>1030596.9199999999</v>
      </c>
      <c r="I109" s="141">
        <v>1772243.66</v>
      </c>
      <c r="J109" s="141">
        <v>15703298.470000001</v>
      </c>
      <c r="K109" s="141">
        <v>95570.93</v>
      </c>
      <c r="L109" s="141">
        <v>4672471.0200000005</v>
      </c>
      <c r="M109" s="142"/>
    </row>
    <row r="110" spans="1:13" ht="15" x14ac:dyDescent="0.2">
      <c r="A110" s="143"/>
      <c r="B110" s="209"/>
      <c r="C110" s="210"/>
      <c r="D110" s="211"/>
      <c r="E110" s="211"/>
      <c r="F110" s="211"/>
      <c r="G110" s="211"/>
      <c r="H110" s="211"/>
      <c r="I110" s="300"/>
      <c r="J110" s="211"/>
      <c r="K110" s="211"/>
      <c r="L110" s="300"/>
      <c r="M110" s="212"/>
    </row>
    <row r="111" spans="1:13" ht="15.75" thickBot="1" x14ac:dyDescent="0.25">
      <c r="A111" s="144" t="s">
        <v>277</v>
      </c>
      <c r="B111" s="213"/>
      <c r="C111" s="214"/>
      <c r="D111" s="215"/>
      <c r="E111" s="214"/>
      <c r="F111" s="214"/>
      <c r="G111" s="214"/>
      <c r="H111" s="214"/>
      <c r="I111" s="301"/>
      <c r="J111" s="214"/>
      <c r="K111" s="214"/>
      <c r="L111" s="301"/>
      <c r="M111" s="216"/>
    </row>
    <row r="112" spans="1:13" ht="15.75" thickBot="1" x14ac:dyDescent="0.25">
      <c r="A112" s="145" t="s">
        <v>278</v>
      </c>
      <c r="B112" s="146">
        <v>2</v>
      </c>
      <c r="C112" s="146">
        <v>3</v>
      </c>
      <c r="D112" s="146">
        <v>7</v>
      </c>
      <c r="E112" s="146">
        <v>7</v>
      </c>
      <c r="F112" s="146">
        <v>4</v>
      </c>
      <c r="G112" s="146">
        <v>5</v>
      </c>
      <c r="H112" s="146">
        <v>4</v>
      </c>
      <c r="I112" s="146">
        <v>6</v>
      </c>
      <c r="J112" s="146">
        <v>3</v>
      </c>
      <c r="K112" s="146">
        <v>2</v>
      </c>
      <c r="L112" s="146"/>
      <c r="M112" s="147"/>
    </row>
    <row r="113" spans="1:13" ht="15.75" thickBot="1" x14ac:dyDescent="0.25">
      <c r="A113" s="145" t="s">
        <v>279</v>
      </c>
      <c r="B113" s="217">
        <v>29026340.030000001</v>
      </c>
      <c r="C113" s="217">
        <v>77931656.400000006</v>
      </c>
      <c r="D113" s="217">
        <v>227726957.11000001</v>
      </c>
      <c r="E113" s="217">
        <v>93689966.429999992</v>
      </c>
      <c r="F113" s="217">
        <v>76116334.469999999</v>
      </c>
      <c r="G113" s="217">
        <v>70101760.330000013</v>
      </c>
      <c r="H113" s="217">
        <v>135437307.57999998</v>
      </c>
      <c r="I113" s="217">
        <v>150571021.74000001</v>
      </c>
      <c r="J113" s="217">
        <v>90207800</v>
      </c>
      <c r="K113" s="217">
        <v>53558340</v>
      </c>
      <c r="L113" s="217"/>
      <c r="M113" s="147"/>
    </row>
    <row r="114" spans="1:13" ht="15.75" thickBot="1" x14ac:dyDescent="0.25">
      <c r="A114" s="145" t="s">
        <v>273</v>
      </c>
      <c r="B114" s="217">
        <v>0</v>
      </c>
      <c r="C114" s="149">
        <v>4</v>
      </c>
      <c r="D114" s="217">
        <v>0</v>
      </c>
      <c r="E114" s="149">
        <v>3</v>
      </c>
      <c r="F114" s="149">
        <v>1</v>
      </c>
      <c r="G114" s="218">
        <v>1</v>
      </c>
      <c r="H114" s="218">
        <v>1</v>
      </c>
      <c r="I114" s="146">
        <v>1</v>
      </c>
      <c r="J114" s="149">
        <v>1</v>
      </c>
      <c r="K114" s="147"/>
      <c r="L114" s="149">
        <v>2</v>
      </c>
      <c r="M114" s="147"/>
    </row>
    <row r="115" spans="1:13" ht="15.75" thickBot="1" x14ac:dyDescent="0.25">
      <c r="A115" s="145" t="s">
        <v>274</v>
      </c>
      <c r="B115" s="219">
        <v>0</v>
      </c>
      <c r="C115" s="141">
        <v>7422744.0099999998</v>
      </c>
      <c r="D115" s="220">
        <v>0</v>
      </c>
      <c r="E115" s="141">
        <v>4909931.82</v>
      </c>
      <c r="F115" s="141">
        <v>4547387.8499999996</v>
      </c>
      <c r="G115" s="141">
        <v>595720.17000000004</v>
      </c>
      <c r="H115" s="298">
        <v>458450.88</v>
      </c>
      <c r="I115" s="141">
        <v>1563158.77</v>
      </c>
      <c r="J115" s="141">
        <v>22132.42</v>
      </c>
      <c r="K115" s="147"/>
      <c r="L115" s="141">
        <v>6515002.6500000004</v>
      </c>
      <c r="M115" s="147"/>
    </row>
    <row r="116" spans="1:13" ht="15" x14ac:dyDescent="0.2">
      <c r="A116" s="143"/>
      <c r="B116" s="209"/>
      <c r="C116" s="210"/>
      <c r="D116" s="211"/>
      <c r="E116" s="211"/>
      <c r="F116" s="211"/>
      <c r="G116" s="211"/>
      <c r="H116" s="211"/>
      <c r="I116" s="302"/>
      <c r="J116" s="307"/>
      <c r="K116" s="307"/>
      <c r="L116" s="302"/>
      <c r="M116" s="212"/>
    </row>
    <row r="117" spans="1:13" ht="15.75" thickBot="1" x14ac:dyDescent="0.25">
      <c r="A117" s="144" t="s">
        <v>280</v>
      </c>
      <c r="B117" s="213"/>
      <c r="C117" s="214"/>
      <c r="D117" s="215"/>
      <c r="E117" s="214"/>
      <c r="F117" s="214"/>
      <c r="G117" s="214"/>
      <c r="H117" s="214"/>
      <c r="I117" s="301"/>
      <c r="J117" s="214"/>
      <c r="K117" s="214"/>
      <c r="L117" s="301"/>
      <c r="M117" s="216"/>
    </row>
    <row r="118" spans="1:13" ht="15.75" thickBot="1" x14ac:dyDescent="0.25">
      <c r="A118" s="145" t="s">
        <v>278</v>
      </c>
      <c r="B118" s="149">
        <v>1</v>
      </c>
      <c r="C118" s="149">
        <v>21</v>
      </c>
      <c r="D118" s="149">
        <v>309</v>
      </c>
      <c r="E118" s="221">
        <v>284</v>
      </c>
      <c r="F118" s="149">
        <v>327</v>
      </c>
      <c r="G118" s="222">
        <v>346</v>
      </c>
      <c r="H118" s="149">
        <v>389</v>
      </c>
      <c r="I118" s="149">
        <v>334</v>
      </c>
      <c r="J118" s="149">
        <v>326</v>
      </c>
      <c r="K118" s="149">
        <v>352</v>
      </c>
      <c r="L118" s="149">
        <v>298</v>
      </c>
      <c r="M118" s="142"/>
    </row>
    <row r="119" spans="1:13" ht="15.75" thickBot="1" x14ac:dyDescent="0.25">
      <c r="A119" s="145" t="s">
        <v>279</v>
      </c>
      <c r="B119" s="229">
        <v>120000000</v>
      </c>
      <c r="C119" s="229">
        <v>878334112.5400002</v>
      </c>
      <c r="D119" s="229">
        <v>1091267367.9700003</v>
      </c>
      <c r="E119" s="223">
        <v>541953908.12999988</v>
      </c>
      <c r="F119" s="229">
        <v>577418414.4399997</v>
      </c>
      <c r="G119" s="224">
        <v>952159936.23000038</v>
      </c>
      <c r="H119" s="229">
        <v>708151697.44999969</v>
      </c>
      <c r="I119" s="229">
        <v>545270131.95000005</v>
      </c>
      <c r="J119" s="229">
        <v>876380780.64999974</v>
      </c>
      <c r="K119" s="229">
        <v>1790560895.9399986</v>
      </c>
      <c r="L119" s="149">
        <v>1137846796.3300009</v>
      </c>
      <c r="M119" s="142"/>
    </row>
    <row r="120" spans="1:13" ht="15" x14ac:dyDescent="0.2">
      <c r="A120" s="143"/>
      <c r="B120" s="209"/>
      <c r="C120" s="210"/>
      <c r="D120" s="211"/>
      <c r="E120" s="211"/>
      <c r="F120" s="211"/>
      <c r="G120" s="211"/>
      <c r="H120" s="211"/>
      <c r="I120" s="303"/>
      <c r="J120" s="211"/>
      <c r="K120" s="211"/>
      <c r="L120" s="303"/>
      <c r="M120" s="212"/>
    </row>
    <row r="121" spans="1:13" ht="15.75" thickBot="1" x14ac:dyDescent="0.25">
      <c r="A121" s="144" t="s">
        <v>281</v>
      </c>
      <c r="B121" s="213"/>
      <c r="C121" s="214"/>
      <c r="D121" s="215"/>
      <c r="E121" s="214"/>
      <c r="F121" s="214"/>
      <c r="G121" s="214"/>
      <c r="H121" s="214"/>
      <c r="I121" s="301"/>
      <c r="J121" s="214"/>
      <c r="K121" s="214"/>
      <c r="L121" s="301"/>
      <c r="M121" s="216"/>
    </row>
    <row r="122" spans="1:13" ht="15.75" thickBot="1" x14ac:dyDescent="0.25">
      <c r="A122" s="150" t="s">
        <v>278</v>
      </c>
      <c r="B122" s="151">
        <v>74</v>
      </c>
      <c r="C122" s="155">
        <v>96</v>
      </c>
      <c r="D122" s="155">
        <v>121</v>
      </c>
      <c r="E122" s="225">
        <v>111</v>
      </c>
      <c r="F122" s="226">
        <v>93</v>
      </c>
      <c r="G122" s="151">
        <v>100</v>
      </c>
      <c r="H122" s="151">
        <v>98</v>
      </c>
      <c r="I122" s="151">
        <v>119</v>
      </c>
      <c r="J122" s="151">
        <v>97</v>
      </c>
      <c r="K122" s="151">
        <v>85</v>
      </c>
      <c r="L122" s="299"/>
      <c r="M122" s="147"/>
    </row>
    <row r="123" spans="1:13" ht="15.75" thickBot="1" x14ac:dyDescent="0.25">
      <c r="A123" s="150" t="s">
        <v>279</v>
      </c>
      <c r="B123" s="232">
        <v>1854344413.1599998</v>
      </c>
      <c r="C123" s="228">
        <v>5431880276.9899998</v>
      </c>
      <c r="D123" s="228">
        <v>2445864622.6200004</v>
      </c>
      <c r="E123" s="227">
        <v>2299497031.46</v>
      </c>
      <c r="F123" s="228">
        <v>1464474721.5999999</v>
      </c>
      <c r="G123" s="232">
        <v>2166177679.0000005</v>
      </c>
      <c r="H123" s="232">
        <v>1762103764.0799999</v>
      </c>
      <c r="I123" s="232">
        <v>1732853273.3</v>
      </c>
      <c r="J123" s="232">
        <v>1566596440.3800001</v>
      </c>
      <c r="K123" s="232">
        <v>2621601440.7600002</v>
      </c>
      <c r="L123" s="299"/>
      <c r="M123" s="147"/>
    </row>
    <row r="124" spans="1:13" ht="15.75" thickBot="1" x14ac:dyDescent="0.25">
      <c r="A124" s="150" t="s">
        <v>353</v>
      </c>
      <c r="B124" s="151"/>
      <c r="C124" s="151"/>
      <c r="D124" s="151">
        <v>1</v>
      </c>
      <c r="E124" s="151"/>
      <c r="F124" s="151"/>
      <c r="G124" s="151"/>
      <c r="H124" s="299"/>
      <c r="I124" s="299"/>
      <c r="J124" s="151">
        <v>2</v>
      </c>
      <c r="K124" s="151"/>
      <c r="L124" s="299"/>
      <c r="M124" s="142"/>
    </row>
    <row r="125" spans="1:13" ht="15.75" thickBot="1" x14ac:dyDescent="0.25">
      <c r="A125" s="150" t="s">
        <v>354</v>
      </c>
      <c r="B125" s="151"/>
      <c r="C125" s="151"/>
      <c r="D125" s="152">
        <v>2718022.22</v>
      </c>
      <c r="E125" s="151"/>
      <c r="F125" s="151"/>
      <c r="G125" s="151"/>
      <c r="H125" s="299"/>
      <c r="I125" s="299"/>
      <c r="J125" s="232">
        <v>18941461.329999998</v>
      </c>
      <c r="K125" s="151"/>
      <c r="L125" s="299"/>
      <c r="M125" s="142"/>
    </row>
    <row r="126" spans="1:13" ht="15" x14ac:dyDescent="0.2">
      <c r="A126" s="153"/>
      <c r="B126" s="209"/>
      <c r="C126" s="210"/>
      <c r="D126" s="211"/>
      <c r="E126" s="211"/>
      <c r="F126" s="211"/>
      <c r="G126" s="211"/>
      <c r="H126" s="211"/>
      <c r="I126" s="304"/>
      <c r="J126" s="304"/>
      <c r="K126" s="307"/>
      <c r="L126" s="304"/>
      <c r="M126" s="212"/>
    </row>
    <row r="127" spans="1:13" ht="15.75" thickBot="1" x14ac:dyDescent="0.25">
      <c r="A127" s="154" t="s">
        <v>282</v>
      </c>
      <c r="B127" s="213"/>
      <c r="C127" s="214"/>
      <c r="D127" s="215"/>
      <c r="E127" s="214"/>
      <c r="F127" s="214"/>
      <c r="G127" s="214"/>
      <c r="H127" s="214"/>
      <c r="I127" s="305"/>
      <c r="J127" s="305"/>
      <c r="K127" s="215"/>
      <c r="L127" s="305"/>
      <c r="M127" s="216"/>
    </row>
    <row r="128" spans="1:13" ht="15.75" thickBot="1" x14ac:dyDescent="0.25">
      <c r="A128" s="145" t="s">
        <v>278</v>
      </c>
      <c r="B128" s="155">
        <v>49</v>
      </c>
      <c r="C128" s="149">
        <v>56</v>
      </c>
      <c r="D128" s="149">
        <v>65</v>
      </c>
      <c r="E128" s="149">
        <v>46</v>
      </c>
      <c r="F128" s="149">
        <v>72</v>
      </c>
      <c r="G128" s="149">
        <v>62</v>
      </c>
      <c r="H128" s="306">
        <v>65</v>
      </c>
      <c r="I128" s="306">
        <v>75</v>
      </c>
      <c r="J128" s="306">
        <v>62</v>
      </c>
      <c r="K128" s="306">
        <v>64</v>
      </c>
      <c r="L128" s="156">
        <v>77</v>
      </c>
      <c r="M128" s="156"/>
    </row>
    <row r="129" spans="1:25" ht="15.75" thickBot="1" x14ac:dyDescent="0.25">
      <c r="A129" s="150" t="s">
        <v>279</v>
      </c>
      <c r="B129" s="151">
        <v>3426090596.8100004</v>
      </c>
      <c r="C129" s="220">
        <v>3044677874.7900004</v>
      </c>
      <c r="D129" s="152">
        <v>2946702754.0900002</v>
      </c>
      <c r="E129" s="220">
        <v>3116420089.5700002</v>
      </c>
      <c r="F129" s="220">
        <v>3296362400.7399998</v>
      </c>
      <c r="G129" s="220">
        <v>4319336675.96</v>
      </c>
      <c r="H129" s="220">
        <v>2897346108.1700006</v>
      </c>
      <c r="I129" s="220">
        <v>5772577242.3500032</v>
      </c>
      <c r="J129" s="220">
        <v>2843573705.2800002</v>
      </c>
      <c r="K129" s="220">
        <v>4475424586.2399998</v>
      </c>
      <c r="L129" s="220">
        <v>5572328420.7399998</v>
      </c>
      <c r="M129" s="148"/>
    </row>
    <row r="130" spans="1:25" ht="15.75" thickBot="1" x14ac:dyDescent="0.25">
      <c r="A130" s="145" t="s">
        <v>273</v>
      </c>
      <c r="B130" s="149">
        <v>11</v>
      </c>
      <c r="C130" s="149">
        <v>12</v>
      </c>
      <c r="D130" s="149">
        <v>23</v>
      </c>
      <c r="E130" s="149">
        <v>22</v>
      </c>
      <c r="F130" s="149">
        <v>19</v>
      </c>
      <c r="G130" s="149">
        <v>19</v>
      </c>
      <c r="H130" s="306">
        <v>22</v>
      </c>
      <c r="I130" s="306">
        <v>30</v>
      </c>
      <c r="J130" s="156">
        <v>12</v>
      </c>
      <c r="K130" s="156">
        <v>13</v>
      </c>
      <c r="L130" s="156">
        <v>18</v>
      </c>
      <c r="M130" s="142"/>
    </row>
    <row r="131" spans="1:25" ht="15.75" thickBot="1" x14ac:dyDescent="0.25">
      <c r="A131" s="145" t="s">
        <v>274</v>
      </c>
      <c r="B131" s="149">
        <v>12233590.890000001</v>
      </c>
      <c r="C131" s="220">
        <v>8482900.3100000005</v>
      </c>
      <c r="D131" s="220">
        <v>23741133.629999999</v>
      </c>
      <c r="E131" s="220">
        <v>12855017.470000003</v>
      </c>
      <c r="F131" s="220">
        <v>15180306.040000001</v>
      </c>
      <c r="G131" s="220">
        <v>34551136.799999997</v>
      </c>
      <c r="H131" s="220">
        <v>10639767.970000001</v>
      </c>
      <c r="I131" s="220">
        <v>22175942.199999999</v>
      </c>
      <c r="J131" s="220">
        <v>5088976.45</v>
      </c>
      <c r="K131" s="220">
        <v>35620822.229999997</v>
      </c>
      <c r="L131" s="220">
        <v>9442499.5600000005</v>
      </c>
      <c r="M131" s="142"/>
    </row>
    <row r="132" spans="1:25" ht="15.75" thickBot="1" x14ac:dyDescent="0.25">
      <c r="A132" s="139" t="s">
        <v>275</v>
      </c>
      <c r="B132" s="149">
        <v>3</v>
      </c>
      <c r="C132" s="149">
        <v>5</v>
      </c>
      <c r="D132" s="149">
        <v>7</v>
      </c>
      <c r="E132" s="149">
        <v>5</v>
      </c>
      <c r="F132" s="149">
        <v>4</v>
      </c>
      <c r="G132" s="149">
        <v>6</v>
      </c>
      <c r="H132" s="306">
        <v>6</v>
      </c>
      <c r="I132" s="306">
        <v>6</v>
      </c>
      <c r="J132" s="156">
        <v>6</v>
      </c>
      <c r="K132" s="156">
        <v>10</v>
      </c>
      <c r="L132" s="156">
        <v>10</v>
      </c>
      <c r="M132" s="142"/>
    </row>
    <row r="133" spans="1:25" ht="15.75" thickBot="1" x14ac:dyDescent="0.25">
      <c r="A133" s="158" t="s">
        <v>276</v>
      </c>
      <c r="B133" s="149">
        <v>46403.69</v>
      </c>
      <c r="C133" s="220">
        <v>3226175.0500000003</v>
      </c>
      <c r="D133" s="220">
        <v>7416296</v>
      </c>
      <c r="E133" s="220">
        <v>2162739.85</v>
      </c>
      <c r="F133" s="220">
        <v>593728.63</v>
      </c>
      <c r="G133" s="220">
        <v>790597.04999999993</v>
      </c>
      <c r="H133" s="220">
        <v>528381.79</v>
      </c>
      <c r="I133" s="220">
        <v>3885787.4699999997</v>
      </c>
      <c r="J133" s="220">
        <v>929148.9</v>
      </c>
      <c r="K133" s="220">
        <v>2157774.86</v>
      </c>
      <c r="L133" s="220">
        <v>2156374.56</v>
      </c>
      <c r="M133" s="142"/>
    </row>
    <row r="134" spans="1:25" ht="13.5" thickBot="1" x14ac:dyDescent="0.25"/>
    <row r="135" spans="1:25" ht="15" thickBot="1" x14ac:dyDescent="0.25">
      <c r="A135" s="129" t="s">
        <v>271</v>
      </c>
      <c r="B135" s="130" t="s">
        <v>283</v>
      </c>
      <c r="C135" s="130" t="s">
        <v>284</v>
      </c>
      <c r="D135" s="130" t="s">
        <v>285</v>
      </c>
      <c r="E135" s="130" t="s">
        <v>286</v>
      </c>
    </row>
    <row r="136" spans="1:25" ht="15.75" thickBot="1" x14ac:dyDescent="0.25">
      <c r="A136" s="159" t="s">
        <v>272</v>
      </c>
      <c r="B136" s="230" cm="1">
        <f t="array" ref="B136">SUM(B106:M106+B108:M108)</f>
        <v>151</v>
      </c>
      <c r="C136" s="160">
        <f>SUM(B107:M107)</f>
        <v>1972550756.1100004</v>
      </c>
      <c r="D136" s="161"/>
      <c r="E136" s="161">
        <f>SUM(B109:M109)</f>
        <v>49648419.910000004</v>
      </c>
    </row>
    <row r="137" spans="1:25" ht="15.75" thickBot="1" x14ac:dyDescent="0.25">
      <c r="A137" s="162" t="s">
        <v>277</v>
      </c>
      <c r="B137" s="230" cm="1">
        <f t="array" ref="B137">SUM(B112:M112+B114:M114)</f>
        <v>57</v>
      </c>
      <c r="C137" s="161">
        <f>SUM(B115:M115)</f>
        <v>26034528.57</v>
      </c>
      <c r="D137" s="163">
        <f>SUM(B113:M113)</f>
        <v>1004367484.0900002</v>
      </c>
      <c r="E137" s="161"/>
    </row>
    <row r="138" spans="1:25" ht="15.75" thickBot="1" x14ac:dyDescent="0.25">
      <c r="A138" s="162" t="s">
        <v>280</v>
      </c>
      <c r="B138" s="230">
        <f>SUM(B118:M118)</f>
        <v>2987</v>
      </c>
      <c r="C138" s="161"/>
      <c r="D138" s="163">
        <f>SUM(B119:M119)</f>
        <v>9219344041.6299992</v>
      </c>
      <c r="E138" s="161"/>
    </row>
    <row r="139" spans="1:25" ht="15.75" thickBot="1" x14ac:dyDescent="0.25">
      <c r="A139" s="162" t="s">
        <v>281</v>
      </c>
      <c r="B139" s="230" cm="1">
        <f t="array" ref="B139">SUM(B122:M122+B124:M124)</f>
        <v>997</v>
      </c>
      <c r="C139" s="161">
        <f>SUM(B125:M125)</f>
        <v>21659483.549999997</v>
      </c>
      <c r="D139" s="163">
        <f>SUM(B123:M123)</f>
        <v>23345393663.349998</v>
      </c>
      <c r="E139" s="161"/>
    </row>
    <row r="140" spans="1:25" ht="15.75" thickBot="1" x14ac:dyDescent="0.25">
      <c r="A140" s="164" t="s">
        <v>282</v>
      </c>
      <c r="B140" s="230" cm="1">
        <f t="array" ref="B140">SUM(B128:M128+B130:M130+B132:M132)</f>
        <v>962</v>
      </c>
      <c r="C140" s="163">
        <f>SUM(B131:M131)</f>
        <v>190012093.54999998</v>
      </c>
      <c r="D140" s="163">
        <f>SUM(B129:M129)</f>
        <v>41710840454.739998</v>
      </c>
      <c r="E140" s="163">
        <f>SUM(B133:M133)</f>
        <v>23893407.849999998</v>
      </c>
    </row>
    <row r="141" spans="1:25" ht="14.25" thickBot="1" x14ac:dyDescent="0.25">
      <c r="A141" s="165" t="s">
        <v>287</v>
      </c>
      <c r="B141" s="166">
        <f>SUM(B136:B140)</f>
        <v>5154</v>
      </c>
      <c r="C141" s="166">
        <f>SUM(C136:C140)</f>
        <v>2210256861.7800002</v>
      </c>
      <c r="D141" s="166">
        <f>SUM(D136:D140)</f>
        <v>75279945643.809998</v>
      </c>
      <c r="E141" s="166">
        <f>SUM(E136:E140)</f>
        <v>73541827.760000005</v>
      </c>
    </row>
    <row r="144" spans="1:25" ht="18.75" x14ac:dyDescent="0.2">
      <c r="B144" s="205"/>
      <c r="C144" s="205"/>
      <c r="D144" s="205"/>
      <c r="E144" s="205"/>
      <c r="F144" s="1264" t="s">
        <v>288</v>
      </c>
      <c r="G144" s="1264"/>
      <c r="H144" s="205"/>
      <c r="I144" s="205"/>
      <c r="J144" s="205"/>
      <c r="K144" s="205"/>
      <c r="L144" s="205"/>
      <c r="M144" s="205"/>
      <c r="N144" s="205"/>
      <c r="O144" s="205"/>
      <c r="P144" s="205"/>
      <c r="Q144" s="205"/>
      <c r="R144" s="205"/>
      <c r="S144" s="205"/>
      <c r="T144" s="205"/>
      <c r="U144" s="205"/>
      <c r="V144" s="205"/>
      <c r="W144" s="205"/>
      <c r="X144" s="205"/>
      <c r="Y144" s="205"/>
    </row>
    <row r="145" spans="1:25" ht="14.25" x14ac:dyDescent="0.2">
      <c r="B145" s="128"/>
      <c r="C145" s="128"/>
      <c r="D145" s="128"/>
      <c r="E145" s="128"/>
      <c r="F145" s="1263" t="s">
        <v>289</v>
      </c>
      <c r="G145" s="1263"/>
      <c r="H145" s="128"/>
      <c r="I145" s="128"/>
      <c r="J145" s="128"/>
      <c r="K145" s="128"/>
      <c r="L145" s="128"/>
      <c r="M145" s="128"/>
      <c r="N145" s="128"/>
      <c r="O145" s="128"/>
      <c r="P145" s="128"/>
      <c r="Q145" s="128"/>
      <c r="R145" s="128"/>
      <c r="S145" s="128"/>
      <c r="T145" s="128"/>
      <c r="U145" s="128"/>
      <c r="V145" s="128"/>
      <c r="W145" s="128"/>
      <c r="X145" s="128"/>
      <c r="Y145" s="128"/>
    </row>
    <row r="146" spans="1:25" ht="14.25" x14ac:dyDescent="0.2">
      <c r="B146" s="206"/>
      <c r="C146" s="206"/>
      <c r="D146" s="206"/>
      <c r="E146" s="206"/>
      <c r="F146" s="1262" t="s">
        <v>290</v>
      </c>
      <c r="G146" s="1262"/>
      <c r="H146" s="206"/>
      <c r="I146" s="206"/>
      <c r="J146" s="206"/>
      <c r="K146" s="206"/>
      <c r="L146" s="206"/>
      <c r="M146" s="206"/>
      <c r="N146" s="206"/>
      <c r="O146" s="206"/>
      <c r="P146" s="206"/>
      <c r="Q146" s="206"/>
      <c r="R146" s="206"/>
      <c r="S146" s="206"/>
      <c r="T146" s="206"/>
      <c r="U146" s="206"/>
      <c r="V146" s="206"/>
      <c r="W146" s="206"/>
      <c r="X146" s="206"/>
      <c r="Y146" s="206"/>
    </row>
    <row r="147" spans="1:25" ht="15.75" x14ac:dyDescent="0.2">
      <c r="B147" s="207"/>
      <c r="C147" s="207"/>
      <c r="D147" s="207"/>
      <c r="E147" s="207"/>
      <c r="F147" s="1265" t="s">
        <v>291</v>
      </c>
      <c r="G147" s="1265"/>
      <c r="H147" s="207"/>
      <c r="I147" s="207"/>
      <c r="J147" s="207"/>
      <c r="K147" s="207"/>
      <c r="L147" s="207"/>
      <c r="M147" s="207"/>
      <c r="N147" s="207"/>
      <c r="O147" s="207"/>
      <c r="P147" s="207"/>
      <c r="Q147" s="207"/>
      <c r="R147" s="207"/>
      <c r="S147" s="207"/>
      <c r="T147" s="207"/>
      <c r="U147" s="207"/>
      <c r="V147" s="207"/>
      <c r="W147" s="207"/>
      <c r="X147" s="207"/>
      <c r="Y147" s="207"/>
    </row>
    <row r="148" spans="1:25" ht="16.5" thickBot="1" x14ac:dyDescent="0.25">
      <c r="A148" s="172"/>
      <c r="B148" s="172"/>
      <c r="C148" s="172"/>
      <c r="D148" s="172"/>
      <c r="E148" s="172"/>
      <c r="F148" s="172"/>
      <c r="G148" s="172"/>
      <c r="H148" s="172"/>
      <c r="I148" s="172"/>
      <c r="J148" s="172"/>
      <c r="K148" s="172"/>
      <c r="L148" s="172"/>
      <c r="M148" s="172"/>
      <c r="N148" s="172"/>
      <c r="O148" s="172"/>
      <c r="P148" s="172"/>
      <c r="Q148" s="172"/>
      <c r="R148" s="172"/>
      <c r="S148" s="172"/>
      <c r="T148" s="172"/>
      <c r="U148" s="172"/>
      <c r="V148" s="172"/>
      <c r="W148" s="172"/>
      <c r="X148" s="172"/>
      <c r="Y148" s="172"/>
    </row>
    <row r="149" spans="1:25" ht="15" thickBot="1" x14ac:dyDescent="0.25">
      <c r="A149" s="1271" t="s">
        <v>292</v>
      </c>
      <c r="B149" s="1272" t="s">
        <v>92</v>
      </c>
      <c r="C149" s="1270"/>
      <c r="D149" s="1271" t="s">
        <v>110</v>
      </c>
      <c r="E149" s="1271"/>
      <c r="F149" s="1269" t="s">
        <v>93</v>
      </c>
      <c r="G149" s="1270"/>
      <c r="H149" s="208" t="s">
        <v>94</v>
      </c>
      <c r="I149" s="130"/>
      <c r="J149" s="1269" t="s">
        <v>95</v>
      </c>
      <c r="K149" s="1270"/>
      <c r="L149" s="1269" t="s">
        <v>96</v>
      </c>
      <c r="M149" s="1270"/>
      <c r="N149" s="1269" t="s">
        <v>97</v>
      </c>
      <c r="O149" s="1270"/>
      <c r="P149" s="1269" t="s">
        <v>98</v>
      </c>
      <c r="Q149" s="1270"/>
      <c r="R149" s="1269" t="s">
        <v>99</v>
      </c>
      <c r="S149" s="1270"/>
      <c r="T149" s="1269" t="s">
        <v>100</v>
      </c>
      <c r="U149" s="1270"/>
      <c r="V149" s="1269" t="s">
        <v>102</v>
      </c>
      <c r="W149" s="1270"/>
      <c r="X149" s="1271" t="s">
        <v>103</v>
      </c>
      <c r="Y149" s="1271"/>
    </row>
    <row r="150" spans="1:25" ht="13.5" thickBot="1" x14ac:dyDescent="0.25">
      <c r="A150" s="1271"/>
      <c r="B150" s="173" t="s">
        <v>293</v>
      </c>
      <c r="C150" s="173" t="s">
        <v>294</v>
      </c>
      <c r="D150" s="174" t="s">
        <v>293</v>
      </c>
      <c r="E150" s="174" t="s">
        <v>294</v>
      </c>
      <c r="F150" s="174" t="s">
        <v>293</v>
      </c>
      <c r="G150" s="174" t="s">
        <v>294</v>
      </c>
      <c r="H150" s="174" t="s">
        <v>293</v>
      </c>
      <c r="I150" s="174" t="s">
        <v>294</v>
      </c>
      <c r="J150" s="174" t="s">
        <v>293</v>
      </c>
      <c r="K150" s="174" t="s">
        <v>294</v>
      </c>
      <c r="L150" s="174" t="s">
        <v>293</v>
      </c>
      <c r="M150" s="174" t="s">
        <v>294</v>
      </c>
      <c r="N150" s="174" t="s">
        <v>293</v>
      </c>
      <c r="O150" s="174" t="s">
        <v>294</v>
      </c>
      <c r="P150" s="174" t="s">
        <v>293</v>
      </c>
      <c r="Q150" s="174" t="s">
        <v>294</v>
      </c>
      <c r="R150" s="174" t="s">
        <v>293</v>
      </c>
      <c r="S150" s="174" t="s">
        <v>294</v>
      </c>
      <c r="T150" s="174" t="s">
        <v>293</v>
      </c>
      <c r="U150" s="174" t="s">
        <v>294</v>
      </c>
      <c r="V150" s="174" t="s">
        <v>293</v>
      </c>
      <c r="W150" s="174" t="s">
        <v>294</v>
      </c>
      <c r="X150" s="174" t="s">
        <v>293</v>
      </c>
      <c r="Y150" s="174" t="s">
        <v>294</v>
      </c>
    </row>
    <row r="151" spans="1:25" ht="15" thickBot="1" x14ac:dyDescent="0.25">
      <c r="A151" s="144" t="s">
        <v>295</v>
      </c>
      <c r="B151" s="179">
        <f t="shared" ref="B151:L151" si="19">+B152+B153</f>
        <v>120000000</v>
      </c>
      <c r="C151" s="180">
        <f>+C152+C153</f>
        <v>1</v>
      </c>
      <c r="D151" s="179">
        <f>+D152+D153</f>
        <v>34859225.600000001</v>
      </c>
      <c r="E151" s="180">
        <f>+D151/D159</f>
        <v>3.9687887675445919E-2</v>
      </c>
      <c r="F151" s="179">
        <f t="shared" si="19"/>
        <v>383558379.93000001</v>
      </c>
      <c r="G151" s="180">
        <f>+F151/F159</f>
        <v>0.35147974839887669</v>
      </c>
      <c r="H151" s="179">
        <f t="shared" si="19"/>
        <v>203052518.50999996</v>
      </c>
      <c r="I151" s="180">
        <f>+H151/H159</f>
        <v>0.37466750486333461</v>
      </c>
      <c r="J151" s="179">
        <f t="shared" si="19"/>
        <v>248524174.70000008</v>
      </c>
      <c r="K151" s="180">
        <f>+J151/J159</f>
        <v>0.43040569625931874</v>
      </c>
      <c r="L151" s="179">
        <f t="shared" si="19"/>
        <v>302844346.50000048</v>
      </c>
      <c r="M151" s="180">
        <f>+L151/L159</f>
        <v>0.31806037512887586</v>
      </c>
      <c r="N151" s="179">
        <f t="shared" ref="N151" si="20">+N152+N153</f>
        <v>404436479.79000008</v>
      </c>
      <c r="O151" s="180">
        <f>+N151/N159</f>
        <v>0.57111559747204566</v>
      </c>
      <c r="P151" s="179">
        <f t="shared" ref="P151:Y151" si="21">+P152+P153</f>
        <v>264915595.2599999</v>
      </c>
      <c r="Q151" s="180">
        <f>+P151/P159</f>
        <v>0.48584285061168936</v>
      </c>
      <c r="R151" s="179">
        <f t="shared" si="21"/>
        <v>286508760.15999997</v>
      </c>
      <c r="S151" s="180">
        <f>+R151/R159</f>
        <v>0.32692268758735232</v>
      </c>
      <c r="T151" s="179">
        <f t="shared" si="21"/>
        <v>276838313.65000004</v>
      </c>
      <c r="U151" s="180">
        <f>+T151/T159</f>
        <v>0.15460982884062527</v>
      </c>
      <c r="V151" s="179">
        <v>386801560.24000001</v>
      </c>
      <c r="W151" s="180">
        <v>0.33994168765741223</v>
      </c>
      <c r="X151" s="179">
        <f t="shared" si="21"/>
        <v>0</v>
      </c>
      <c r="Y151" s="180">
        <f t="shared" si="21"/>
        <v>0</v>
      </c>
    </row>
    <row r="152" spans="1:25" ht="15" x14ac:dyDescent="0.2">
      <c r="A152" s="182" t="s">
        <v>296</v>
      </c>
      <c r="B152" s="175">
        <v>0</v>
      </c>
      <c r="C152" s="176">
        <f>B152/B151</f>
        <v>0</v>
      </c>
      <c r="D152" s="175">
        <v>15941930.619999999</v>
      </c>
      <c r="E152" s="176">
        <f>+D152/D151</f>
        <v>0.45732314317389766</v>
      </c>
      <c r="F152" s="175">
        <v>39981623.140000001</v>
      </c>
      <c r="G152" s="176">
        <f>+F152/F151</f>
        <v>0.10423869020224955</v>
      </c>
      <c r="H152" s="175">
        <v>13293672.769999998</v>
      </c>
      <c r="I152" s="176">
        <f>+H152/H151</f>
        <v>6.5469135116121735E-2</v>
      </c>
      <c r="J152" s="175">
        <v>26029738.120000001</v>
      </c>
      <c r="K152" s="176">
        <f>+J152/J151</f>
        <v>0.10473724800181378</v>
      </c>
      <c r="L152" s="175">
        <v>32066203.530000556</v>
      </c>
      <c r="M152" s="176">
        <f>+L152/L151</f>
        <v>0.10588344772023177</v>
      </c>
      <c r="N152" s="175">
        <v>15033394.360000001</v>
      </c>
      <c r="O152" s="176">
        <f>+N152/N151</f>
        <v>3.7171212566695151E-2</v>
      </c>
      <c r="P152" s="175">
        <v>36006009.589999996</v>
      </c>
      <c r="Q152" s="176">
        <f>+P152/P151</f>
        <v>0.13591502438602041</v>
      </c>
      <c r="R152" s="175">
        <v>51522050.929999992</v>
      </c>
      <c r="S152" s="176">
        <f>+R152/R151</f>
        <v>0.17982714001913119</v>
      </c>
      <c r="T152" s="175">
        <v>58644786.859999999</v>
      </c>
      <c r="U152" s="176">
        <f>+T152/T151</f>
        <v>0.21183768274987827</v>
      </c>
      <c r="V152" s="175">
        <v>39275514.430000015</v>
      </c>
      <c r="W152" s="176">
        <v>0.10153918305197789</v>
      </c>
      <c r="X152" s="175"/>
      <c r="Y152" s="176">
        <v>0</v>
      </c>
    </row>
    <row r="153" spans="1:25" ht="15" x14ac:dyDescent="0.2">
      <c r="A153" s="182" t="s">
        <v>297</v>
      </c>
      <c r="B153" s="175">
        <v>120000000</v>
      </c>
      <c r="C153" s="176">
        <f>B153/B151</f>
        <v>1</v>
      </c>
      <c r="D153" s="175">
        <v>18917294.98</v>
      </c>
      <c r="E153" s="176">
        <f>+D153/D151</f>
        <v>0.54267685682610234</v>
      </c>
      <c r="F153" s="175">
        <v>343576756.79000002</v>
      </c>
      <c r="G153" s="176">
        <f>+F153/F151</f>
        <v>0.89576130979775048</v>
      </c>
      <c r="H153" s="175">
        <v>189758845.73999995</v>
      </c>
      <c r="I153" s="176">
        <f>+H153/H151</f>
        <v>0.93453086488387815</v>
      </c>
      <c r="J153" s="175">
        <v>222494436.58000007</v>
      </c>
      <c r="K153" s="176">
        <f>+J153/J151</f>
        <v>0.89526275199818617</v>
      </c>
      <c r="L153" s="175">
        <v>270778142.96999991</v>
      </c>
      <c r="M153" s="176">
        <f>+L153/L151</f>
        <v>0.89411655227976816</v>
      </c>
      <c r="N153" s="175">
        <v>389403085.43000007</v>
      </c>
      <c r="O153" s="176">
        <f>+N153/N151</f>
        <v>0.9628287874333048</v>
      </c>
      <c r="P153" s="175">
        <v>228909585.6699999</v>
      </c>
      <c r="Q153" s="176">
        <f>+P153/P151</f>
        <v>0.86408497561397957</v>
      </c>
      <c r="R153" s="175">
        <v>234986709.22999999</v>
      </c>
      <c r="S153" s="176">
        <f>+R153/R151</f>
        <v>0.82017285998086886</v>
      </c>
      <c r="T153" s="175">
        <v>218193526.79000005</v>
      </c>
      <c r="U153" s="176">
        <f>+T153/T151</f>
        <v>0.78816231725012176</v>
      </c>
      <c r="V153" s="175">
        <v>347526045.81</v>
      </c>
      <c r="W153" s="176">
        <v>0.89846081694802216</v>
      </c>
      <c r="X153" s="175"/>
      <c r="Y153" s="176">
        <v>0</v>
      </c>
    </row>
    <row r="154" spans="1:25" ht="14.25" x14ac:dyDescent="0.2">
      <c r="A154" s="144" t="s">
        <v>298</v>
      </c>
      <c r="B154" s="179">
        <f t="shared" ref="B154:N154" si="22">+B155</f>
        <v>0</v>
      </c>
      <c r="C154" s="181">
        <f t="shared" si="22"/>
        <v>0</v>
      </c>
      <c r="D154" s="179">
        <f t="shared" si="22"/>
        <v>0</v>
      </c>
      <c r="E154" s="181">
        <f>+D154/D159</f>
        <v>0</v>
      </c>
      <c r="F154" s="179">
        <f t="shared" si="22"/>
        <v>428100000</v>
      </c>
      <c r="G154" s="181">
        <f>+F154/F159</f>
        <v>0.39229616184378463</v>
      </c>
      <c r="H154" s="179">
        <f t="shared" si="22"/>
        <v>13360340</v>
      </c>
      <c r="I154" s="181">
        <f>+H154/H159</f>
        <v>2.4652170229936265E-2</v>
      </c>
      <c r="J154" s="179">
        <f t="shared" si="22"/>
        <v>0</v>
      </c>
      <c r="K154" s="181">
        <f>+J154/J159</f>
        <v>0</v>
      </c>
      <c r="L154" s="179">
        <f t="shared" si="22"/>
        <v>0</v>
      </c>
      <c r="M154" s="181">
        <f t="shared" si="22"/>
        <v>0</v>
      </c>
      <c r="N154" s="179">
        <f t="shared" si="22"/>
        <v>0</v>
      </c>
      <c r="O154" s="181">
        <f>+O155</f>
        <v>0</v>
      </c>
      <c r="P154" s="179">
        <f t="shared" ref="P154:Y154" si="23">+P155</f>
        <v>15116367</v>
      </c>
      <c r="Q154" s="181">
        <f>+P154/P159</f>
        <v>2.7722712311310207E-2</v>
      </c>
      <c r="R154" s="179">
        <f t="shared" si="23"/>
        <v>0</v>
      </c>
      <c r="S154" s="181">
        <f>+R154/R159</f>
        <v>0</v>
      </c>
      <c r="T154" s="179">
        <f t="shared" si="23"/>
        <v>1200000000</v>
      </c>
      <c r="U154" s="181">
        <f>+T154/T159</f>
        <v>0.67018106042689474</v>
      </c>
      <c r="V154" s="179">
        <v>1999996</v>
      </c>
      <c r="W154" s="181">
        <v>1.7577023606787556E-3</v>
      </c>
      <c r="X154" s="179">
        <f t="shared" si="23"/>
        <v>0</v>
      </c>
      <c r="Y154" s="181">
        <f t="shared" si="23"/>
        <v>0</v>
      </c>
    </row>
    <row r="155" spans="1:25" ht="15" x14ac:dyDescent="0.2">
      <c r="A155" s="182" t="s">
        <v>299</v>
      </c>
      <c r="B155" s="175">
        <v>0</v>
      </c>
      <c r="C155" s="176">
        <v>0</v>
      </c>
      <c r="D155" s="175"/>
      <c r="E155" s="176">
        <v>0</v>
      </c>
      <c r="F155" s="175">
        <v>428100000</v>
      </c>
      <c r="G155" s="176">
        <f>+F155/F154</f>
        <v>1</v>
      </c>
      <c r="H155" s="175">
        <v>13360340</v>
      </c>
      <c r="I155" s="176">
        <f>+H155/H154</f>
        <v>1</v>
      </c>
      <c r="J155" s="175">
        <v>0</v>
      </c>
      <c r="K155" s="176">
        <v>0</v>
      </c>
      <c r="L155" s="175"/>
      <c r="M155" s="176">
        <v>0</v>
      </c>
      <c r="N155" s="175"/>
      <c r="O155" s="176">
        <v>0</v>
      </c>
      <c r="P155" s="175">
        <v>15116367</v>
      </c>
      <c r="Q155" s="176">
        <f>+P155/P154</f>
        <v>1</v>
      </c>
      <c r="R155" s="175"/>
      <c r="S155" s="176">
        <v>0</v>
      </c>
      <c r="T155" s="175">
        <v>1200000000</v>
      </c>
      <c r="U155" s="176">
        <f>+T155/T154</f>
        <v>1</v>
      </c>
      <c r="V155" s="175">
        <v>1999996</v>
      </c>
      <c r="W155" s="176">
        <v>1</v>
      </c>
      <c r="X155" s="175"/>
      <c r="Y155" s="176">
        <v>0</v>
      </c>
    </row>
    <row r="156" spans="1:25" ht="14.25" x14ac:dyDescent="0.2">
      <c r="A156" s="144" t="s">
        <v>300</v>
      </c>
      <c r="B156" s="179">
        <f>+B157+B158</f>
        <v>0</v>
      </c>
      <c r="C156" s="181">
        <f>+C158+C157</f>
        <v>0</v>
      </c>
      <c r="D156" s="179">
        <f>+D157+D158</f>
        <v>843474886.94000006</v>
      </c>
      <c r="E156" s="181">
        <f>+D156/D159</f>
        <v>0.96031211232455405</v>
      </c>
      <c r="F156" s="179">
        <f>+F157+F158</f>
        <v>279608988.04000002</v>
      </c>
      <c r="G156" s="181">
        <f>+F156/F159</f>
        <v>0.25622408975733868</v>
      </c>
      <c r="H156" s="179">
        <f>+H157+H158</f>
        <v>325541049.62</v>
      </c>
      <c r="I156" s="181">
        <f>+H156/H159</f>
        <v>0.60068032490672907</v>
      </c>
      <c r="J156" s="179">
        <f>+J157+J158</f>
        <v>328894239.74000001</v>
      </c>
      <c r="K156" s="181">
        <f>+J156/J159</f>
        <v>0.56959430374068132</v>
      </c>
      <c r="L156" s="179">
        <f>+L157+L158</f>
        <v>649315589.73000002</v>
      </c>
      <c r="M156" s="181">
        <f>+L156/L159</f>
        <v>0.68193962487112414</v>
      </c>
      <c r="N156" s="179">
        <f>+N157+N158</f>
        <v>303715217.66000003</v>
      </c>
      <c r="O156" s="181">
        <f>+N156/N159</f>
        <v>0.42888440252795446</v>
      </c>
      <c r="P156" s="179">
        <f>+P157+P158</f>
        <v>265238169.68999997</v>
      </c>
      <c r="Q156" s="181">
        <f>+P156/P159</f>
        <v>0.48643443707700057</v>
      </c>
      <c r="R156" s="179">
        <f>+R157+R158</f>
        <v>589872020.49000025</v>
      </c>
      <c r="S156" s="181">
        <f>+R156/R159</f>
        <v>0.67307731241264768</v>
      </c>
      <c r="T156" s="179">
        <f>+T157+T158</f>
        <v>313722582.29000002</v>
      </c>
      <c r="U156" s="181">
        <f>+T156/T159</f>
        <v>0.17520911073247997</v>
      </c>
      <c r="V156" s="179">
        <v>749045240.09000003</v>
      </c>
      <c r="W156" s="181">
        <v>0.65830060998190909</v>
      </c>
      <c r="X156" s="179">
        <f>+X157+X158</f>
        <v>0</v>
      </c>
      <c r="Y156" s="181">
        <f>+Y158+Y157</f>
        <v>0</v>
      </c>
    </row>
    <row r="157" spans="1:25" ht="15" x14ac:dyDescent="0.2">
      <c r="A157" s="182" t="s">
        <v>301</v>
      </c>
      <c r="B157" s="175">
        <v>0</v>
      </c>
      <c r="C157" s="176">
        <v>0</v>
      </c>
      <c r="D157" s="175">
        <v>843474886.94000006</v>
      </c>
      <c r="E157" s="176">
        <f>+D157/D156</f>
        <v>1</v>
      </c>
      <c r="F157" s="175">
        <v>279608988.04000002</v>
      </c>
      <c r="G157" s="176">
        <f>+F157/F156</f>
        <v>1</v>
      </c>
      <c r="H157" s="175">
        <v>325541049.62</v>
      </c>
      <c r="I157" s="176">
        <f>+H157/H156</f>
        <v>1</v>
      </c>
      <c r="J157" s="175">
        <v>328894239.74000001</v>
      </c>
      <c r="K157" s="176">
        <f>+J157/J156</f>
        <v>1</v>
      </c>
      <c r="L157" s="175">
        <v>649315589.73000002</v>
      </c>
      <c r="M157" s="176">
        <f>+L157/L156</f>
        <v>1</v>
      </c>
      <c r="N157" s="175">
        <v>273483367.05000001</v>
      </c>
      <c r="O157" s="176">
        <f>+N157/N156</f>
        <v>0.90045987539602423</v>
      </c>
      <c r="P157" s="175">
        <v>262557014.85999995</v>
      </c>
      <c r="Q157" s="176">
        <f>+P157/P156</f>
        <v>0.98989151963635691</v>
      </c>
      <c r="R157" s="175">
        <v>586317485.28000021</v>
      </c>
      <c r="S157" s="176">
        <f>+R157/R156</f>
        <v>0.99397405693688046</v>
      </c>
      <c r="T157" s="175">
        <v>312392256.45000005</v>
      </c>
      <c r="U157" s="176">
        <f>+T157/T156</f>
        <v>0.99575954708045133</v>
      </c>
      <c r="V157" s="175">
        <v>747785769.71000004</v>
      </c>
      <c r="W157" s="176">
        <v>0.99831856567188293</v>
      </c>
      <c r="X157" s="175"/>
      <c r="Y157" s="176">
        <v>0</v>
      </c>
    </row>
    <row r="158" spans="1:25" ht="15.75" thickBot="1" x14ac:dyDescent="0.25">
      <c r="A158" s="182" t="s">
        <v>302</v>
      </c>
      <c r="B158" s="175">
        <v>0</v>
      </c>
      <c r="C158" s="176">
        <v>0</v>
      </c>
      <c r="D158" s="175"/>
      <c r="E158" s="176">
        <f>+D158/D156</f>
        <v>0</v>
      </c>
      <c r="F158" s="175"/>
      <c r="G158" s="176">
        <v>0</v>
      </c>
      <c r="H158" s="175"/>
      <c r="I158" s="176">
        <v>0</v>
      </c>
      <c r="J158" s="175"/>
      <c r="K158" s="176">
        <v>0</v>
      </c>
      <c r="L158" s="175"/>
      <c r="M158" s="176">
        <v>0</v>
      </c>
      <c r="N158" s="175">
        <v>30231850.609999999</v>
      </c>
      <c r="O158" s="176">
        <f>+N158/N156</f>
        <v>9.9540124603975683E-2</v>
      </c>
      <c r="P158" s="175">
        <v>2681154.83</v>
      </c>
      <c r="Q158" s="176">
        <v>0</v>
      </c>
      <c r="R158" s="175">
        <v>3554535.21</v>
      </c>
      <c r="S158" s="176">
        <v>0</v>
      </c>
      <c r="T158" s="175">
        <v>1330325.8400000001</v>
      </c>
      <c r="U158" s="176">
        <v>0</v>
      </c>
      <c r="V158" s="175">
        <v>1259470.3799999999</v>
      </c>
      <c r="W158" s="176">
        <v>1.6814343281170451E-3</v>
      </c>
      <c r="X158" s="175"/>
      <c r="Y158" s="176">
        <v>0</v>
      </c>
    </row>
    <row r="159" spans="1:25" ht="15.75" thickBot="1" x14ac:dyDescent="0.25">
      <c r="A159" s="129" t="s">
        <v>287</v>
      </c>
      <c r="B159" s="177">
        <f t="shared" ref="B159:Y159" si="24">+B151+B154+B156</f>
        <v>120000000</v>
      </c>
      <c r="C159" s="178">
        <f t="shared" si="24"/>
        <v>1</v>
      </c>
      <c r="D159" s="177">
        <f t="shared" si="24"/>
        <v>878334112.54000008</v>
      </c>
      <c r="E159" s="178">
        <f t="shared" si="24"/>
        <v>1</v>
      </c>
      <c r="F159" s="177">
        <f t="shared" si="24"/>
        <v>1091267367.97</v>
      </c>
      <c r="G159" s="178">
        <f t="shared" si="24"/>
        <v>1</v>
      </c>
      <c r="H159" s="177">
        <f t="shared" si="24"/>
        <v>541953908.13</v>
      </c>
      <c r="I159" s="178">
        <f t="shared" si="24"/>
        <v>1</v>
      </c>
      <c r="J159" s="177">
        <f t="shared" si="24"/>
        <v>577418414.44000006</v>
      </c>
      <c r="K159" s="178">
        <f t="shared" si="24"/>
        <v>1</v>
      </c>
      <c r="L159" s="177">
        <f t="shared" si="24"/>
        <v>952159936.2300005</v>
      </c>
      <c r="M159" s="178">
        <f t="shared" si="24"/>
        <v>1</v>
      </c>
      <c r="N159" s="177">
        <f t="shared" si="24"/>
        <v>708151697.45000005</v>
      </c>
      <c r="O159" s="178">
        <f t="shared" ref="O159" si="25">+O151+O154+O156</f>
        <v>1</v>
      </c>
      <c r="P159" s="177">
        <f t="shared" si="24"/>
        <v>545270131.94999981</v>
      </c>
      <c r="Q159" s="178">
        <f t="shared" si="24"/>
        <v>1.0000000000000002</v>
      </c>
      <c r="R159" s="177">
        <f t="shared" si="24"/>
        <v>876380780.65000021</v>
      </c>
      <c r="S159" s="178">
        <f t="shared" si="24"/>
        <v>1</v>
      </c>
      <c r="T159" s="177">
        <f t="shared" si="24"/>
        <v>1790560895.9400001</v>
      </c>
      <c r="U159" s="178">
        <f t="shared" si="24"/>
        <v>1</v>
      </c>
      <c r="V159" s="177">
        <f t="shared" si="24"/>
        <v>1137846796.3299999</v>
      </c>
      <c r="W159" s="178">
        <f t="shared" si="24"/>
        <v>1</v>
      </c>
      <c r="X159" s="177">
        <f t="shared" si="24"/>
        <v>0</v>
      </c>
      <c r="Y159" s="178">
        <f t="shared" si="24"/>
        <v>0</v>
      </c>
    </row>
    <row r="160" spans="1:25" x14ac:dyDescent="0.2">
      <c r="B160" s="231"/>
      <c r="D160" s="231"/>
      <c r="F160" s="231"/>
      <c r="H160" s="231"/>
      <c r="J160" s="231"/>
      <c r="L160" s="231"/>
    </row>
    <row r="162" spans="1:13" ht="18.75" x14ac:dyDescent="0.2">
      <c r="B162" s="205"/>
      <c r="C162" s="205"/>
      <c r="D162" s="205"/>
      <c r="E162" s="205"/>
      <c r="F162" s="1264" t="s">
        <v>303</v>
      </c>
      <c r="G162" s="1264"/>
      <c r="H162" s="205"/>
      <c r="I162" s="205"/>
      <c r="J162" s="205"/>
      <c r="K162" s="205"/>
      <c r="L162" s="205"/>
      <c r="M162" s="205"/>
    </row>
    <row r="163" spans="1:13" ht="14.25" x14ac:dyDescent="0.2">
      <c r="B163" s="128"/>
      <c r="C163" s="128"/>
      <c r="D163" s="128"/>
      <c r="E163" s="128"/>
      <c r="F163" s="1263" t="s">
        <v>304</v>
      </c>
      <c r="G163" s="1263"/>
      <c r="H163" s="128"/>
      <c r="I163" s="128"/>
      <c r="J163" s="128"/>
      <c r="K163" s="128"/>
      <c r="L163" s="128"/>
      <c r="M163" s="128"/>
    </row>
    <row r="164" spans="1:13" ht="14.25" x14ac:dyDescent="0.2">
      <c r="B164" s="206"/>
      <c r="C164" s="206"/>
      <c r="D164" s="206"/>
      <c r="E164" s="206"/>
      <c r="F164" s="1262" t="s">
        <v>233</v>
      </c>
      <c r="G164" s="1262"/>
      <c r="H164" s="206"/>
      <c r="I164" s="206"/>
      <c r="J164" s="206"/>
      <c r="K164" s="206"/>
      <c r="L164" s="206"/>
      <c r="M164" s="206"/>
    </row>
    <row r="165" spans="1:13" ht="13.5" thickBot="1" x14ac:dyDescent="0.25">
      <c r="A165" s="133"/>
      <c r="B165" s="133"/>
    </row>
    <row r="166" spans="1:13" ht="15" thickBot="1" x14ac:dyDescent="0.25">
      <c r="A166" s="129" t="s">
        <v>305</v>
      </c>
      <c r="B166" s="129" t="s">
        <v>237</v>
      </c>
      <c r="C166" s="129" t="s">
        <v>238</v>
      </c>
      <c r="D166" s="129" t="s">
        <v>239</v>
      </c>
      <c r="E166" s="129" t="s">
        <v>240</v>
      </c>
      <c r="F166" s="129" t="s">
        <v>241</v>
      </c>
      <c r="G166" s="129" t="s">
        <v>242</v>
      </c>
      <c r="H166" s="129" t="s">
        <v>243</v>
      </c>
      <c r="I166" s="129" t="s">
        <v>244</v>
      </c>
      <c r="J166" s="129" t="s">
        <v>245</v>
      </c>
      <c r="K166" s="129" t="s">
        <v>246</v>
      </c>
      <c r="L166" s="129" t="s">
        <v>247</v>
      </c>
      <c r="M166" s="129" t="s">
        <v>248</v>
      </c>
    </row>
    <row r="167" spans="1:13" ht="15" thickBot="1" x14ac:dyDescent="0.25">
      <c r="A167" s="183" t="s">
        <v>306</v>
      </c>
      <c r="B167" s="281"/>
      <c r="C167" s="281"/>
      <c r="D167" s="281"/>
      <c r="E167" s="281"/>
      <c r="F167" s="281"/>
      <c r="G167" s="281"/>
      <c r="H167" s="184">
        <f t="shared" ref="H167:M167" si="26">+H168+H169</f>
        <v>193703086.52000001</v>
      </c>
      <c r="I167" s="281">
        <f t="shared" si="26"/>
        <v>165884452.25</v>
      </c>
      <c r="J167" s="184">
        <f t="shared" si="26"/>
        <v>134729351.59</v>
      </c>
      <c r="K167" s="184">
        <f t="shared" si="26"/>
        <v>151856236.22</v>
      </c>
      <c r="L167" s="281">
        <f t="shared" si="26"/>
        <v>224889677.94999999</v>
      </c>
      <c r="M167" s="184">
        <f t="shared" si="26"/>
        <v>0</v>
      </c>
    </row>
    <row r="168" spans="1:13" ht="15.75" thickBot="1" x14ac:dyDescent="0.25">
      <c r="A168" s="190" t="s">
        <v>307</v>
      </c>
      <c r="B168" s="282">
        <v>38979172.530000001</v>
      </c>
      <c r="C168" s="282">
        <v>43360991.619999997</v>
      </c>
      <c r="D168" s="282">
        <v>63645970.710000001</v>
      </c>
      <c r="E168" s="282">
        <v>56231207.960000001</v>
      </c>
      <c r="F168" s="282">
        <v>58718730.280000001</v>
      </c>
      <c r="G168" s="282">
        <v>61112375.979999997</v>
      </c>
      <c r="H168" s="282">
        <v>49702394.090000004</v>
      </c>
      <c r="I168" s="282">
        <v>60420633.950000003</v>
      </c>
      <c r="J168" s="282">
        <v>50986378.530000001</v>
      </c>
      <c r="K168" s="186">
        <v>43947356.509999998</v>
      </c>
      <c r="L168" s="282">
        <v>48637320.130000003</v>
      </c>
      <c r="M168" s="186">
        <v>0</v>
      </c>
    </row>
    <row r="169" spans="1:13" ht="15.75" thickBot="1" x14ac:dyDescent="0.25">
      <c r="A169" s="190" t="s">
        <v>308</v>
      </c>
      <c r="B169" s="282">
        <v>152821361.44999999</v>
      </c>
      <c r="C169" s="282">
        <v>47624734.590000004</v>
      </c>
      <c r="D169" s="282">
        <v>192494511.41</v>
      </c>
      <c r="E169" s="282">
        <v>96169499.109999999</v>
      </c>
      <c r="F169" s="282">
        <v>78824732.5</v>
      </c>
      <c r="G169" s="282">
        <v>79569893.590000004</v>
      </c>
      <c r="H169" s="282">
        <v>144000692.43000001</v>
      </c>
      <c r="I169" s="282">
        <v>105463818.3</v>
      </c>
      <c r="J169" s="282">
        <v>83742973.060000002</v>
      </c>
      <c r="K169" s="186">
        <v>107908879.70999999</v>
      </c>
      <c r="L169" s="282">
        <v>176252357.81999999</v>
      </c>
      <c r="M169" s="186">
        <v>0</v>
      </c>
    </row>
    <row r="170" spans="1:13" ht="15" thickBot="1" x14ac:dyDescent="0.25">
      <c r="A170" s="183" t="s">
        <v>309</v>
      </c>
      <c r="B170" s="281"/>
      <c r="C170" s="281"/>
      <c r="D170" s="281"/>
      <c r="E170" s="281"/>
      <c r="F170" s="281"/>
      <c r="G170" s="281"/>
      <c r="H170" s="184">
        <f t="shared" ref="H170:M170" si="27">+H171</f>
        <v>375190218.88999999</v>
      </c>
      <c r="I170" s="281">
        <f t="shared" si="27"/>
        <v>388321792.86000001</v>
      </c>
      <c r="J170" s="184">
        <f t="shared" si="27"/>
        <v>381571689.95999998</v>
      </c>
      <c r="K170" s="184">
        <f t="shared" si="27"/>
        <v>1564436522.0999999</v>
      </c>
      <c r="L170" s="281">
        <f t="shared" si="27"/>
        <v>1160645554.04</v>
      </c>
      <c r="M170" s="184">
        <f t="shared" si="27"/>
        <v>0</v>
      </c>
    </row>
    <row r="171" spans="1:13" ht="15.75" thickBot="1" x14ac:dyDescent="0.25">
      <c r="A171" s="185" t="s">
        <v>310</v>
      </c>
      <c r="B171" s="282">
        <v>10930.24</v>
      </c>
      <c r="C171" s="282">
        <v>4029680.94</v>
      </c>
      <c r="D171" s="282">
        <v>413951999.93000001</v>
      </c>
      <c r="E171" s="282">
        <v>421377694.99000001</v>
      </c>
      <c r="F171" s="282">
        <v>410327195.41000003</v>
      </c>
      <c r="G171" s="282">
        <v>385610065.75999999</v>
      </c>
      <c r="H171" s="282">
        <v>375190218.88999999</v>
      </c>
      <c r="I171" s="282">
        <v>388321792.86000001</v>
      </c>
      <c r="J171" s="282">
        <v>381571689.95999998</v>
      </c>
      <c r="K171" s="186">
        <v>1564436522.0999999</v>
      </c>
      <c r="L171" s="317">
        <v>1160645554.04</v>
      </c>
      <c r="M171" s="186">
        <v>0</v>
      </c>
    </row>
    <row r="172" spans="1:13" ht="15" thickBot="1" x14ac:dyDescent="0.25">
      <c r="A172" s="183" t="s">
        <v>311</v>
      </c>
      <c r="B172" s="281"/>
      <c r="C172" s="281"/>
      <c r="D172" s="281"/>
      <c r="E172" s="281"/>
      <c r="F172" s="281"/>
      <c r="G172" s="281"/>
      <c r="H172" s="184">
        <f t="shared" ref="H172:M172" si="28">+H173</f>
        <v>280211567.94999999</v>
      </c>
      <c r="I172" s="281">
        <f t="shared" si="28"/>
        <v>133602998.40000001</v>
      </c>
      <c r="J172" s="184">
        <f t="shared" si="28"/>
        <v>310287437.75999999</v>
      </c>
      <c r="K172" s="184">
        <f t="shared" si="28"/>
        <v>157905512.66</v>
      </c>
      <c r="L172" s="281">
        <f t="shared" si="28"/>
        <v>605258541.90999997</v>
      </c>
      <c r="M172" s="184">
        <f t="shared" si="28"/>
        <v>0</v>
      </c>
    </row>
    <row r="173" spans="1:13" ht="15.75" thickBot="1" x14ac:dyDescent="0.25">
      <c r="A173" s="187" t="s">
        <v>312</v>
      </c>
      <c r="B173" s="283">
        <v>80409659.340000004</v>
      </c>
      <c r="C173" s="282">
        <v>570952150.37</v>
      </c>
      <c r="D173" s="283">
        <v>383631652.33999997</v>
      </c>
      <c r="E173" s="283">
        <v>260618487.00999999</v>
      </c>
      <c r="F173" s="283">
        <v>212061794.11000001</v>
      </c>
      <c r="G173" s="283">
        <v>484774073.87</v>
      </c>
      <c r="H173" s="283">
        <v>280211567.94999999</v>
      </c>
      <c r="I173" s="283">
        <v>133602998.40000001</v>
      </c>
      <c r="J173" s="283">
        <v>310287437.75999999</v>
      </c>
      <c r="K173" s="188">
        <v>157905512.66</v>
      </c>
      <c r="L173" s="283">
        <v>605258541.90999997</v>
      </c>
      <c r="M173" s="188">
        <v>0</v>
      </c>
    </row>
    <row r="174" spans="1:13" ht="15" thickBot="1" x14ac:dyDescent="0.25">
      <c r="A174" s="129" t="s">
        <v>287</v>
      </c>
      <c r="B174" s="284">
        <f t="shared" ref="B174:G174" si="29">+B168+B169+B171+B173</f>
        <v>272221123.56</v>
      </c>
      <c r="C174" s="284">
        <f>+C168+C169+C171+C173</f>
        <v>665967557.51999998</v>
      </c>
      <c r="D174" s="284">
        <f t="shared" si="29"/>
        <v>1053724134.3899999</v>
      </c>
      <c r="E174" s="284">
        <f t="shared" si="29"/>
        <v>834396889.06999993</v>
      </c>
      <c r="F174" s="284">
        <f t="shared" si="29"/>
        <v>759932452.30000007</v>
      </c>
      <c r="G174" s="284">
        <f t="shared" si="29"/>
        <v>1011066409.2</v>
      </c>
      <c r="H174" s="189">
        <f t="shared" ref="H174:M174" si="30">+H167+H170+H172</f>
        <v>849104873.3599999</v>
      </c>
      <c r="I174" s="189">
        <f t="shared" si="30"/>
        <v>687809243.50999999</v>
      </c>
      <c r="J174" s="189">
        <f t="shared" si="30"/>
        <v>826588479.30999994</v>
      </c>
      <c r="K174" s="189">
        <f t="shared" si="30"/>
        <v>1874198270.98</v>
      </c>
      <c r="L174" s="284">
        <f t="shared" si="30"/>
        <v>1990793773.9000001</v>
      </c>
      <c r="M174" s="189">
        <f t="shared" si="30"/>
        <v>0</v>
      </c>
    </row>
  </sheetData>
  <mergeCells count="42">
    <mergeCell ref="A11:A13"/>
    <mergeCell ref="C5:C6"/>
    <mergeCell ref="A5:A6"/>
    <mergeCell ref="B5:B6"/>
    <mergeCell ref="A9:A10"/>
    <mergeCell ref="A7:A8"/>
    <mergeCell ref="A18:M18"/>
    <mergeCell ref="A19:M19"/>
    <mergeCell ref="A20:M20"/>
    <mergeCell ref="A35:M35"/>
    <mergeCell ref="A36:M36"/>
    <mergeCell ref="V149:W149"/>
    <mergeCell ref="X149:Y149"/>
    <mergeCell ref="A75:M75"/>
    <mergeCell ref="A37:M37"/>
    <mergeCell ref="A38:M38"/>
    <mergeCell ref="L149:M149"/>
    <mergeCell ref="N149:O149"/>
    <mergeCell ref="P149:Q149"/>
    <mergeCell ref="R149:S149"/>
    <mergeCell ref="T149:U149"/>
    <mergeCell ref="A149:A150"/>
    <mergeCell ref="B149:C149"/>
    <mergeCell ref="D149:E149"/>
    <mergeCell ref="F149:G149"/>
    <mergeCell ref="J149:K149"/>
    <mergeCell ref="A53:M53"/>
    <mergeCell ref="A54:M54"/>
    <mergeCell ref="A55:M55"/>
    <mergeCell ref="A73:M73"/>
    <mergeCell ref="A74:M74"/>
    <mergeCell ref="F98:G98"/>
    <mergeCell ref="F97:G97"/>
    <mergeCell ref="F99:G99"/>
    <mergeCell ref="F100:G100"/>
    <mergeCell ref="F144:G144"/>
    <mergeCell ref="F164:G164"/>
    <mergeCell ref="F145:G145"/>
    <mergeCell ref="F146:G146"/>
    <mergeCell ref="F147:G147"/>
    <mergeCell ref="F162:G162"/>
    <mergeCell ref="F163:G163"/>
  </mergeCells>
  <pageMargins left="0.7" right="0.7" top="0.75" bottom="0.75" header="0.3" footer="0.3"/>
  <pageSetup orientation="portrait" horizontalDpi="1200" verticalDpi="12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G18"/>
  <sheetViews>
    <sheetView topLeftCell="A4" workbookViewId="0">
      <selection activeCell="C11" sqref="C11"/>
    </sheetView>
  </sheetViews>
  <sheetFormatPr baseColWidth="10" defaultRowHeight="12.75" x14ac:dyDescent="0.2"/>
  <cols>
    <col min="3" max="3" width="56.140625" customWidth="1"/>
    <col min="4" max="4" width="28.5703125" bestFit="1" customWidth="1"/>
    <col min="5" max="5" width="30.5703125" bestFit="1" customWidth="1"/>
    <col min="6" max="6" width="23" bestFit="1" customWidth="1"/>
  </cols>
  <sheetData>
    <row r="1" spans="3:7" x14ac:dyDescent="0.2">
      <c r="C1" s="38" t="s">
        <v>63</v>
      </c>
      <c r="D1" s="85" t="s">
        <v>64</v>
      </c>
      <c r="E1" s="86" t="s">
        <v>75</v>
      </c>
      <c r="F1" s="87" t="s">
        <v>76</v>
      </c>
      <c r="G1" s="87" t="s">
        <v>132</v>
      </c>
    </row>
    <row r="2" spans="3:7" ht="51" x14ac:dyDescent="0.2">
      <c r="C2" s="39" t="s">
        <v>2</v>
      </c>
      <c r="D2" s="88" t="s">
        <v>106</v>
      </c>
      <c r="E2" s="88" t="s">
        <v>106</v>
      </c>
      <c r="F2" s="88" t="s">
        <v>106</v>
      </c>
      <c r="G2" s="89" t="s">
        <v>133</v>
      </c>
    </row>
    <row r="3" spans="3:7" ht="89.25" x14ac:dyDescent="0.2">
      <c r="C3" s="39" t="s">
        <v>38</v>
      </c>
      <c r="D3" s="88" t="s">
        <v>65</v>
      </c>
      <c r="E3" s="90" t="s">
        <v>69</v>
      </c>
      <c r="F3" s="91" t="s">
        <v>143</v>
      </c>
      <c r="G3" s="91" t="s">
        <v>134</v>
      </c>
    </row>
    <row r="4" spans="3:7" ht="76.5" x14ac:dyDescent="0.2">
      <c r="C4" s="39" t="s">
        <v>39</v>
      </c>
      <c r="D4" s="88" t="s">
        <v>66</v>
      </c>
      <c r="E4" s="90" t="s">
        <v>70</v>
      </c>
      <c r="F4" s="91" t="s">
        <v>140</v>
      </c>
      <c r="G4" s="91" t="s">
        <v>135</v>
      </c>
    </row>
    <row r="5" spans="3:7" ht="51" x14ac:dyDescent="0.2">
      <c r="C5" s="39" t="s">
        <v>40</v>
      </c>
      <c r="D5" s="88" t="s">
        <v>67</v>
      </c>
      <c r="E5" s="90" t="s">
        <v>71</v>
      </c>
      <c r="F5" s="91" t="s">
        <v>136</v>
      </c>
      <c r="G5" s="91" t="s">
        <v>137</v>
      </c>
    </row>
    <row r="6" spans="3:7" ht="38.25" x14ac:dyDescent="0.2">
      <c r="C6" s="39" t="s">
        <v>41</v>
      </c>
      <c r="D6" s="92" t="s">
        <v>68</v>
      </c>
      <c r="E6" s="90" t="s">
        <v>72</v>
      </c>
      <c r="F6" s="91" t="s">
        <v>78</v>
      </c>
      <c r="G6" s="91"/>
    </row>
    <row r="7" spans="3:7" ht="89.25" x14ac:dyDescent="0.2">
      <c r="C7" s="39" t="s">
        <v>42</v>
      </c>
      <c r="D7" s="93"/>
      <c r="E7" s="90" t="s">
        <v>138</v>
      </c>
      <c r="F7" s="91" t="s">
        <v>79</v>
      </c>
      <c r="G7" s="91"/>
    </row>
    <row r="8" spans="3:7" ht="51" x14ac:dyDescent="0.2">
      <c r="C8" s="95" t="s">
        <v>147</v>
      </c>
      <c r="D8" s="93"/>
      <c r="E8" s="90" t="s">
        <v>73</v>
      </c>
      <c r="F8" s="91" t="s">
        <v>80</v>
      </c>
      <c r="G8" s="91"/>
    </row>
    <row r="9" spans="3:7" ht="38.25" x14ac:dyDescent="0.2">
      <c r="C9" s="39" t="s">
        <v>44</v>
      </c>
      <c r="D9" s="93"/>
      <c r="E9" s="90" t="s">
        <v>9</v>
      </c>
      <c r="F9" s="91" t="s">
        <v>81</v>
      </c>
    </row>
    <row r="10" spans="3:7" ht="38.25" x14ac:dyDescent="0.2">
      <c r="C10" s="39" t="s">
        <v>45</v>
      </c>
      <c r="D10" s="93"/>
      <c r="E10" s="90" t="s">
        <v>74</v>
      </c>
      <c r="F10" s="91" t="s">
        <v>82</v>
      </c>
    </row>
    <row r="11" spans="3:7" ht="63.75" x14ac:dyDescent="0.2">
      <c r="C11" s="39" t="s">
        <v>145</v>
      </c>
      <c r="D11" s="93"/>
      <c r="E11" s="93"/>
      <c r="F11" s="94" t="s">
        <v>83</v>
      </c>
    </row>
    <row r="12" spans="3:7" ht="38.25" x14ac:dyDescent="0.2">
      <c r="C12" s="95" t="s">
        <v>148</v>
      </c>
      <c r="D12" s="93"/>
      <c r="E12" s="93"/>
      <c r="F12" s="94" t="s">
        <v>84</v>
      </c>
    </row>
    <row r="13" spans="3:7" ht="76.5" x14ac:dyDescent="0.2">
      <c r="D13" s="93"/>
      <c r="E13" s="93"/>
      <c r="F13" s="94" t="s">
        <v>85</v>
      </c>
    </row>
    <row r="14" spans="3:7" ht="89.25" x14ac:dyDescent="0.2">
      <c r="D14" s="93"/>
      <c r="E14" s="93"/>
      <c r="F14" s="94" t="s">
        <v>86</v>
      </c>
    </row>
    <row r="15" spans="3:7" ht="127.5" x14ac:dyDescent="0.2">
      <c r="D15" s="93"/>
      <c r="E15" s="93"/>
      <c r="F15" s="94" t="s">
        <v>11</v>
      </c>
    </row>
    <row r="16" spans="3:7" ht="102" x14ac:dyDescent="0.2">
      <c r="D16" s="93"/>
      <c r="E16" s="93"/>
      <c r="F16" s="94" t="s">
        <v>139</v>
      </c>
    </row>
    <row r="17" spans="6:6" x14ac:dyDescent="0.2">
      <c r="F17" s="41"/>
    </row>
    <row r="18" spans="6:6" x14ac:dyDescent="0.2">
      <c r="F18" s="41"/>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54"/>
  <sheetViews>
    <sheetView showGridLines="0" topLeftCell="A4" zoomScale="75" zoomScaleNormal="75" workbookViewId="0">
      <selection activeCell="B21" sqref="B21:B32"/>
    </sheetView>
  </sheetViews>
  <sheetFormatPr baseColWidth="10" defaultColWidth="11.42578125" defaultRowHeight="15" x14ac:dyDescent="0.25"/>
  <cols>
    <col min="1" max="1" width="7.7109375" style="1" customWidth="1"/>
    <col min="2" max="2" width="30.28515625" style="2" customWidth="1"/>
    <col min="3" max="4" width="20" style="2" customWidth="1"/>
    <col min="5" max="5" width="15.28515625" style="2" customWidth="1"/>
    <col min="6" max="6" width="24.85546875" style="2" customWidth="1"/>
    <col min="7" max="7" width="28.140625" style="1" customWidth="1"/>
    <col min="8" max="8" width="9.140625" style="1" hidden="1" customWidth="1"/>
    <col min="9" max="9" width="10.28515625" style="1" hidden="1" customWidth="1"/>
    <col min="10" max="10" width="8.85546875" style="1" hidden="1" customWidth="1"/>
    <col min="11" max="11" width="18" style="1" hidden="1" customWidth="1"/>
    <col min="12" max="12" width="5.85546875" style="1" hidden="1" customWidth="1"/>
    <col min="13" max="13" width="23.42578125" style="1" hidden="1" customWidth="1"/>
    <col min="14" max="14" width="11.42578125" style="1" hidden="1" customWidth="1"/>
    <col min="15" max="28" width="11.42578125" style="1"/>
    <col min="29" max="16384" width="11.42578125" style="2"/>
  </cols>
  <sheetData>
    <row r="1" spans="2:14" x14ac:dyDescent="0.25">
      <c r="B1" s="801"/>
      <c r="C1" s="801"/>
      <c r="D1" s="801"/>
      <c r="E1" s="801"/>
      <c r="F1" s="801"/>
    </row>
    <row r="2" spans="2:14" ht="24.6" customHeight="1" x14ac:dyDescent="0.35">
      <c r="B2" s="1290" t="s">
        <v>31</v>
      </c>
      <c r="C2" s="1290"/>
      <c r="D2" s="1290"/>
      <c r="E2" s="1290"/>
      <c r="F2" s="1290"/>
    </row>
    <row r="3" spans="2:14" ht="20.45" customHeight="1" x14ac:dyDescent="0.3">
      <c r="B3" s="1291" t="s">
        <v>89</v>
      </c>
      <c r="C3" s="1291"/>
      <c r="D3" s="1291"/>
      <c r="E3" s="1291"/>
      <c r="F3" s="1291"/>
    </row>
    <row r="4" spans="2:14" ht="6" customHeight="1" x14ac:dyDescent="0.25">
      <c r="B4" s="1292"/>
      <c r="C4" s="1292"/>
      <c r="D4" s="1292"/>
      <c r="E4" s="1292"/>
      <c r="F4" s="1292"/>
    </row>
    <row r="5" spans="2:14" x14ac:dyDescent="0.25">
      <c r="B5" s="1"/>
      <c r="C5" s="1"/>
      <c r="D5" s="1"/>
      <c r="E5" s="1"/>
      <c r="F5" s="1"/>
    </row>
    <row r="6" spans="2:14" ht="33.75" customHeight="1" x14ac:dyDescent="0.25">
      <c r="B6" s="1"/>
      <c r="C6" s="1"/>
      <c r="D6" s="1"/>
      <c r="E6" s="1"/>
      <c r="F6" s="1"/>
    </row>
    <row r="7" spans="2:14" ht="6" customHeight="1" x14ac:dyDescent="0.25">
      <c r="B7" s="1"/>
      <c r="C7" s="1"/>
      <c r="D7" s="1"/>
      <c r="E7" s="1"/>
      <c r="F7" s="1"/>
    </row>
    <row r="8" spans="2:14" x14ac:dyDescent="0.25">
      <c r="B8" s="1"/>
      <c r="C8" s="1"/>
      <c r="D8" s="1"/>
      <c r="E8" s="1"/>
      <c r="F8" s="1"/>
    </row>
    <row r="9" spans="2:14" x14ac:dyDescent="0.25">
      <c r="B9" s="1"/>
      <c r="C9" s="1"/>
      <c r="D9" s="1"/>
      <c r="E9" s="1"/>
      <c r="F9" s="1"/>
    </row>
    <row r="10" spans="2:14" ht="22.9" customHeight="1" x14ac:dyDescent="0.25">
      <c r="B10" s="26" t="s">
        <v>6</v>
      </c>
      <c r="C10" s="972" t="s">
        <v>2</v>
      </c>
      <c r="D10" s="973"/>
      <c r="E10" s="973"/>
      <c r="F10" s="1293"/>
      <c r="H10" s="5"/>
      <c r="I10" s="1" t="s">
        <v>25</v>
      </c>
      <c r="J10" s="5"/>
      <c r="K10" s="6" t="s">
        <v>12</v>
      </c>
      <c r="L10" s="5"/>
      <c r="M10" s="1" t="s">
        <v>29</v>
      </c>
      <c r="N10" s="1" t="s">
        <v>36</v>
      </c>
    </row>
    <row r="11" spans="2:14" ht="22.9" customHeight="1" x14ac:dyDescent="0.25">
      <c r="B11" s="9" t="s">
        <v>7</v>
      </c>
      <c r="C11" s="1283" t="s">
        <v>68</v>
      </c>
      <c r="D11" s="1284"/>
      <c r="E11" s="1284"/>
      <c r="F11" s="1289"/>
      <c r="H11" s="3"/>
      <c r="I11" s="1" t="s">
        <v>27</v>
      </c>
      <c r="J11" s="3"/>
      <c r="K11" s="6" t="s">
        <v>13</v>
      </c>
      <c r="L11" s="4"/>
      <c r="M11" s="1" t="s">
        <v>21</v>
      </c>
      <c r="N11" s="1" t="s">
        <v>27</v>
      </c>
    </row>
    <row r="12" spans="2:14" ht="22.9" customHeight="1" x14ac:dyDescent="0.25">
      <c r="B12" s="9" t="s">
        <v>8</v>
      </c>
      <c r="C12" s="1283" t="s">
        <v>9</v>
      </c>
      <c r="D12" s="1284"/>
      <c r="E12" s="1284"/>
      <c r="F12" s="1289"/>
      <c r="H12" s="4"/>
      <c r="I12" s="1" t="s">
        <v>26</v>
      </c>
      <c r="J12" s="4"/>
      <c r="K12" s="6" t="s">
        <v>14</v>
      </c>
      <c r="N12" s="1" t="s">
        <v>35</v>
      </c>
    </row>
    <row r="13" spans="2:14" ht="43.15" customHeight="1" x14ac:dyDescent="0.25">
      <c r="B13" s="9" t="s">
        <v>10</v>
      </c>
      <c r="C13" s="1283" t="s">
        <v>11</v>
      </c>
      <c r="D13" s="1284"/>
      <c r="E13" s="1284"/>
      <c r="F13" s="1289"/>
      <c r="G13" s="10"/>
      <c r="H13" s="10"/>
      <c r="I13" s="10"/>
      <c r="N13" s="1" t="s">
        <v>37</v>
      </c>
    </row>
    <row r="14" spans="2:14" x14ac:dyDescent="0.25">
      <c r="B14" s="800" t="s">
        <v>77</v>
      </c>
      <c r="C14" s="800"/>
      <c r="D14" s="800"/>
      <c r="E14" s="800"/>
      <c r="F14" s="800"/>
      <c r="G14" s="10"/>
      <c r="H14" s="10"/>
      <c r="I14" s="10"/>
    </row>
    <row r="15" spans="2:14" ht="18" customHeight="1" x14ac:dyDescent="0.25">
      <c r="B15" s="42" t="s">
        <v>47</v>
      </c>
      <c r="C15" s="1288" t="s">
        <v>90</v>
      </c>
      <c r="D15" s="1288"/>
      <c r="E15" s="1288"/>
      <c r="F15" s="1288"/>
      <c r="G15" s="10"/>
      <c r="H15" s="10"/>
      <c r="I15" s="10"/>
    </row>
    <row r="16" spans="2:14" ht="18" customHeight="1" x14ac:dyDescent="0.25">
      <c r="B16" s="42" t="s">
        <v>49</v>
      </c>
      <c r="C16" s="1288" t="s">
        <v>90</v>
      </c>
      <c r="D16" s="1288"/>
      <c r="E16" s="1288"/>
      <c r="F16" s="1288"/>
      <c r="G16" s="10"/>
      <c r="H16" s="10"/>
      <c r="I16" s="10"/>
    </row>
    <row r="17" spans="2:9" ht="18" customHeight="1" x14ac:dyDescent="0.25">
      <c r="B17" s="42" t="s">
        <v>22</v>
      </c>
      <c r="C17" s="1288" t="s">
        <v>91</v>
      </c>
      <c r="D17" s="1288"/>
      <c r="E17" s="1288"/>
      <c r="F17" s="1288"/>
      <c r="G17" s="10"/>
      <c r="H17" s="10"/>
      <c r="I17" s="10"/>
    </row>
    <row r="18" spans="2:9" ht="18" customHeight="1" x14ac:dyDescent="0.25">
      <c r="B18" s="42" t="s">
        <v>52</v>
      </c>
      <c r="C18" s="1288" t="s">
        <v>53</v>
      </c>
      <c r="D18" s="1288"/>
      <c r="E18" s="1288"/>
      <c r="F18" s="1288"/>
      <c r="G18" s="10"/>
      <c r="H18" s="10"/>
      <c r="I18" s="10"/>
    </row>
    <row r="19" spans="2:9" ht="17.45" customHeight="1" x14ac:dyDescent="0.25">
      <c r="B19" s="1285" t="s">
        <v>60</v>
      </c>
      <c r="C19" s="1285"/>
      <c r="D19" s="1285"/>
      <c r="E19" s="1285"/>
      <c r="F19" s="1285"/>
      <c r="G19" s="10"/>
      <c r="H19" s="10"/>
      <c r="I19" s="10"/>
    </row>
    <row r="20" spans="2:9" ht="20.45" customHeight="1" x14ac:dyDescent="0.25">
      <c r="B20" s="40" t="s">
        <v>56</v>
      </c>
      <c r="C20" s="40" t="s">
        <v>115</v>
      </c>
      <c r="D20" s="40" t="s">
        <v>61</v>
      </c>
      <c r="E20" s="40" t="s">
        <v>62</v>
      </c>
      <c r="F20" s="40" t="s">
        <v>116</v>
      </c>
      <c r="G20" s="10"/>
      <c r="H20" s="10"/>
      <c r="I20" s="10"/>
    </row>
    <row r="21" spans="2:9" ht="21.6" customHeight="1" x14ac:dyDescent="0.25">
      <c r="B21" s="1278" t="s">
        <v>90</v>
      </c>
      <c r="C21" s="50" t="s">
        <v>92</v>
      </c>
      <c r="D21" s="1280"/>
      <c r="E21" s="1280"/>
      <c r="F21" s="60"/>
      <c r="G21" s="10"/>
      <c r="H21" s="10"/>
      <c r="I21" s="10"/>
    </row>
    <row r="22" spans="2:9" ht="21.6" customHeight="1" x14ac:dyDescent="0.25">
      <c r="B22" s="1278"/>
      <c r="C22" s="50" t="s">
        <v>110</v>
      </c>
      <c r="D22" s="1281"/>
      <c r="E22" s="1281"/>
      <c r="F22" s="60"/>
      <c r="G22" s="10"/>
      <c r="H22" s="10"/>
      <c r="I22" s="10"/>
    </row>
    <row r="23" spans="2:9" ht="21.6" customHeight="1" x14ac:dyDescent="0.25">
      <c r="B23" s="1278"/>
      <c r="C23" s="50" t="s">
        <v>93</v>
      </c>
      <c r="D23" s="1281"/>
      <c r="E23" s="1281"/>
      <c r="F23" s="60"/>
      <c r="G23" s="10"/>
      <c r="H23" s="10"/>
      <c r="I23" s="10"/>
    </row>
    <row r="24" spans="2:9" ht="21.6" customHeight="1" x14ac:dyDescent="0.25">
      <c r="B24" s="1278"/>
      <c r="C24" s="50" t="s">
        <v>94</v>
      </c>
      <c r="D24" s="1281"/>
      <c r="E24" s="1281"/>
      <c r="F24" s="60"/>
      <c r="G24" s="10"/>
      <c r="H24" s="10"/>
      <c r="I24" s="10"/>
    </row>
    <row r="25" spans="2:9" ht="21.6" customHeight="1" x14ac:dyDescent="0.25">
      <c r="B25" s="1278"/>
      <c r="C25" s="50" t="s">
        <v>95</v>
      </c>
      <c r="D25" s="1281"/>
      <c r="E25" s="1281"/>
      <c r="F25" s="60"/>
      <c r="G25" s="10"/>
      <c r="H25" s="10"/>
      <c r="I25" s="10"/>
    </row>
    <row r="26" spans="2:9" ht="21.6" customHeight="1" x14ac:dyDescent="0.25">
      <c r="B26" s="1278"/>
      <c r="C26" s="50" t="s">
        <v>96</v>
      </c>
      <c r="D26" s="1281"/>
      <c r="E26" s="1281"/>
      <c r="F26" s="60"/>
      <c r="G26" s="10"/>
      <c r="H26" s="10"/>
      <c r="I26" s="10"/>
    </row>
    <row r="27" spans="2:9" ht="21.6" customHeight="1" x14ac:dyDescent="0.25">
      <c r="B27" s="1278"/>
      <c r="C27" s="50" t="s">
        <v>97</v>
      </c>
      <c r="D27" s="1281"/>
      <c r="E27" s="1281"/>
      <c r="F27" s="60"/>
      <c r="G27" s="10"/>
      <c r="H27" s="10"/>
      <c r="I27" s="10"/>
    </row>
    <row r="28" spans="2:9" ht="21.6" customHeight="1" x14ac:dyDescent="0.25">
      <c r="B28" s="1278"/>
      <c r="C28" s="50" t="s">
        <v>98</v>
      </c>
      <c r="D28" s="1281"/>
      <c r="E28" s="1281"/>
      <c r="F28" s="60"/>
      <c r="G28" s="10"/>
      <c r="H28" s="10"/>
      <c r="I28" s="10"/>
    </row>
    <row r="29" spans="2:9" ht="21.6" customHeight="1" x14ac:dyDescent="0.25">
      <c r="B29" s="1278"/>
      <c r="C29" s="50" t="s">
        <v>99</v>
      </c>
      <c r="D29" s="1281"/>
      <c r="E29" s="1281"/>
      <c r="F29" s="60"/>
      <c r="G29" s="10"/>
      <c r="H29" s="10"/>
      <c r="I29" s="10"/>
    </row>
    <row r="30" spans="2:9" ht="21.6" customHeight="1" x14ac:dyDescent="0.25">
      <c r="B30" s="1278"/>
      <c r="C30" s="50" t="s">
        <v>100</v>
      </c>
      <c r="D30" s="1281"/>
      <c r="E30" s="1281"/>
      <c r="F30" s="60"/>
      <c r="G30" s="10"/>
      <c r="H30" s="10"/>
      <c r="I30" s="10"/>
    </row>
    <row r="31" spans="2:9" ht="21.6" customHeight="1" x14ac:dyDescent="0.25">
      <c r="B31" s="1278"/>
      <c r="C31" s="50" t="s">
        <v>102</v>
      </c>
      <c r="D31" s="1282"/>
      <c r="E31" s="1282"/>
      <c r="F31" s="60"/>
      <c r="G31" s="10"/>
      <c r="H31" s="10"/>
      <c r="I31" s="10"/>
    </row>
    <row r="32" spans="2:9" ht="21.6" customHeight="1" x14ac:dyDescent="0.25">
      <c r="B32" s="1278"/>
      <c r="C32" s="50" t="s">
        <v>103</v>
      </c>
      <c r="D32" s="61">
        <v>700</v>
      </c>
      <c r="E32" s="50">
        <v>300</v>
      </c>
      <c r="F32" s="60"/>
      <c r="G32" s="10"/>
      <c r="H32" s="10"/>
      <c r="I32" s="10"/>
    </row>
    <row r="33" spans="2:9" ht="249" customHeight="1" x14ac:dyDescent="0.25">
      <c r="B33" s="1278"/>
      <c r="C33" s="1278"/>
      <c r="D33" s="1278"/>
      <c r="E33" s="1278"/>
      <c r="F33" s="1278"/>
      <c r="G33" s="10"/>
      <c r="H33" s="10"/>
      <c r="I33" s="10"/>
    </row>
    <row r="34" spans="2:9" x14ac:dyDescent="0.25">
      <c r="B34" s="1286" t="s">
        <v>105</v>
      </c>
      <c r="C34" s="1287"/>
      <c r="D34" s="1287"/>
      <c r="E34" s="1287"/>
      <c r="F34" s="1287"/>
    </row>
    <row r="35" spans="2:9" ht="26.45" customHeight="1" x14ac:dyDescent="0.25">
      <c r="B35" s="42" t="s">
        <v>47</v>
      </c>
      <c r="C35" s="1283" t="s">
        <v>107</v>
      </c>
      <c r="D35" s="1284"/>
      <c r="E35" s="1284"/>
      <c r="F35" s="1284"/>
    </row>
    <row r="36" spans="2:9" ht="26.45" customHeight="1" x14ac:dyDescent="0.25">
      <c r="B36" s="42" t="s">
        <v>49</v>
      </c>
      <c r="C36" s="1283" t="s">
        <v>108</v>
      </c>
      <c r="D36" s="1284"/>
      <c r="E36" s="1284"/>
      <c r="F36" s="1284"/>
    </row>
    <row r="37" spans="2:9" ht="26.45" customHeight="1" x14ac:dyDescent="0.25">
      <c r="B37" s="42" t="s">
        <v>22</v>
      </c>
      <c r="C37" s="1283" t="s">
        <v>114</v>
      </c>
      <c r="D37" s="1284"/>
      <c r="E37" s="1284"/>
      <c r="F37" s="1284"/>
    </row>
    <row r="38" spans="2:9" ht="26.45" customHeight="1" x14ac:dyDescent="0.25">
      <c r="B38" s="42" t="s">
        <v>52</v>
      </c>
      <c r="C38" s="1283" t="s">
        <v>109</v>
      </c>
      <c r="D38" s="1284"/>
      <c r="E38" s="1284"/>
      <c r="F38" s="1284"/>
    </row>
    <row r="39" spans="2:9" x14ac:dyDescent="0.25">
      <c r="B39" s="1285" t="s">
        <v>60</v>
      </c>
      <c r="C39" s="1285"/>
      <c r="D39" s="1285"/>
      <c r="E39" s="1285"/>
      <c r="F39" s="1285"/>
    </row>
    <row r="40" spans="2:9" ht="37.9" customHeight="1" x14ac:dyDescent="0.25">
      <c r="B40" s="40" t="s">
        <v>56</v>
      </c>
      <c r="C40" s="40" t="s">
        <v>115</v>
      </c>
      <c r="D40" s="40" t="s">
        <v>61</v>
      </c>
      <c r="E40" s="40" t="s">
        <v>62</v>
      </c>
      <c r="F40" s="40" t="s">
        <v>116</v>
      </c>
    </row>
    <row r="41" spans="2:9" ht="21.6" customHeight="1" x14ac:dyDescent="0.25">
      <c r="B41" s="1278" t="s">
        <v>108</v>
      </c>
      <c r="C41" s="50" t="s">
        <v>92</v>
      </c>
      <c r="D41" s="1279">
        <v>0.91</v>
      </c>
      <c r="E41" s="1278"/>
      <c r="F41" s="1278"/>
    </row>
    <row r="42" spans="2:9" ht="21.6" customHeight="1" x14ac:dyDescent="0.25">
      <c r="B42" s="1278"/>
      <c r="C42" s="50" t="s">
        <v>110</v>
      </c>
      <c r="D42" s="1278"/>
      <c r="E42" s="1278"/>
      <c r="F42" s="1278"/>
    </row>
    <row r="43" spans="2:9" ht="21.6" customHeight="1" x14ac:dyDescent="0.25">
      <c r="B43" s="1278"/>
      <c r="C43" s="50" t="s">
        <v>93</v>
      </c>
      <c r="D43" s="1278"/>
      <c r="E43" s="1278"/>
      <c r="F43" s="1278"/>
    </row>
    <row r="44" spans="2:9" ht="21.6" customHeight="1" x14ac:dyDescent="0.25">
      <c r="B44" s="1278"/>
      <c r="C44" s="50" t="s">
        <v>94</v>
      </c>
      <c r="D44" s="1278"/>
      <c r="E44" s="1278"/>
      <c r="F44" s="1278"/>
    </row>
    <row r="45" spans="2:9" ht="21.6" customHeight="1" x14ac:dyDescent="0.25">
      <c r="B45" s="1278"/>
      <c r="C45" s="50" t="s">
        <v>95</v>
      </c>
      <c r="D45" s="1279">
        <v>0.93</v>
      </c>
      <c r="E45" s="1278"/>
      <c r="F45" s="1278"/>
    </row>
    <row r="46" spans="2:9" ht="21.6" customHeight="1" x14ac:dyDescent="0.25">
      <c r="B46" s="1278"/>
      <c r="C46" s="50" t="s">
        <v>96</v>
      </c>
      <c r="D46" s="1278"/>
      <c r="E46" s="1278"/>
      <c r="F46" s="1278"/>
    </row>
    <row r="47" spans="2:9" ht="21.6" customHeight="1" x14ac:dyDescent="0.25">
      <c r="B47" s="1278"/>
      <c r="C47" s="50" t="s">
        <v>97</v>
      </c>
      <c r="D47" s="1278"/>
      <c r="E47" s="1278"/>
      <c r="F47" s="1278"/>
    </row>
    <row r="48" spans="2:9" ht="21.6" customHeight="1" x14ac:dyDescent="0.25">
      <c r="B48" s="1278"/>
      <c r="C48" s="50" t="s">
        <v>98</v>
      </c>
      <c r="D48" s="1278"/>
      <c r="E48" s="1278"/>
      <c r="F48" s="1278"/>
    </row>
    <row r="49" spans="2:6" ht="21.6" customHeight="1" x14ac:dyDescent="0.25">
      <c r="B49" s="1278"/>
      <c r="C49" s="50" t="s">
        <v>99</v>
      </c>
      <c r="D49" s="1279">
        <v>0.95</v>
      </c>
      <c r="E49" s="1279">
        <v>0.9</v>
      </c>
      <c r="F49" s="1278"/>
    </row>
    <row r="50" spans="2:6" ht="21.6" customHeight="1" x14ac:dyDescent="0.25">
      <c r="B50" s="1278"/>
      <c r="C50" s="50" t="s">
        <v>100</v>
      </c>
      <c r="D50" s="1278"/>
      <c r="E50" s="1278"/>
      <c r="F50" s="1278"/>
    </row>
    <row r="51" spans="2:6" ht="21.6" customHeight="1" x14ac:dyDescent="0.25">
      <c r="B51" s="1278"/>
      <c r="C51" s="50" t="s">
        <v>102</v>
      </c>
      <c r="D51" s="1278"/>
      <c r="E51" s="1278"/>
      <c r="F51" s="1278"/>
    </row>
    <row r="52" spans="2:6" ht="21.6" customHeight="1" x14ac:dyDescent="0.25">
      <c r="B52" s="1278"/>
      <c r="C52" s="50" t="s">
        <v>103</v>
      </c>
      <c r="D52" s="1278"/>
      <c r="E52" s="1278">
        <v>50</v>
      </c>
      <c r="F52" s="1278"/>
    </row>
    <row r="53" spans="2:6" ht="180" customHeight="1" x14ac:dyDescent="0.25">
      <c r="B53" s="1278"/>
      <c r="C53" s="1278"/>
      <c r="D53" s="1278"/>
      <c r="E53" s="1278"/>
      <c r="F53" s="1278"/>
    </row>
    <row r="54" spans="2:6" ht="37.9" customHeight="1" x14ac:dyDescent="0.25">
      <c r="B54" s="59"/>
      <c r="C54" s="62"/>
      <c r="D54" s="62"/>
      <c r="E54" s="62"/>
      <c r="F54" s="62"/>
    </row>
  </sheetData>
  <sheetProtection formatCells="0" formatColumns="0" formatRows="0"/>
  <mergeCells count="35">
    <mergeCell ref="C11:F11"/>
    <mergeCell ref="B1:F1"/>
    <mergeCell ref="B2:F2"/>
    <mergeCell ref="B3:F3"/>
    <mergeCell ref="B4:F4"/>
    <mergeCell ref="C10:F10"/>
    <mergeCell ref="C18:F18"/>
    <mergeCell ref="B19:F19"/>
    <mergeCell ref="C12:F12"/>
    <mergeCell ref="C13:F13"/>
    <mergeCell ref="B14:F14"/>
    <mergeCell ref="C15:F15"/>
    <mergeCell ref="C16:F16"/>
    <mergeCell ref="C17:F17"/>
    <mergeCell ref="B21:B32"/>
    <mergeCell ref="B33:F33"/>
    <mergeCell ref="D21:D31"/>
    <mergeCell ref="E21:E31"/>
    <mergeCell ref="B41:B52"/>
    <mergeCell ref="C38:F38"/>
    <mergeCell ref="B39:F39"/>
    <mergeCell ref="B34:F34"/>
    <mergeCell ref="C35:F35"/>
    <mergeCell ref="C36:F36"/>
    <mergeCell ref="C37:F37"/>
    <mergeCell ref="D41:D44"/>
    <mergeCell ref="D45:D48"/>
    <mergeCell ref="B53:F53"/>
    <mergeCell ref="D49:D52"/>
    <mergeCell ref="E41:E44"/>
    <mergeCell ref="E45:E48"/>
    <mergeCell ref="E49:E52"/>
    <mergeCell ref="F41:F44"/>
    <mergeCell ref="F45:F48"/>
    <mergeCell ref="F49:F52"/>
  </mergeCells>
  <dataValidations count="1">
    <dataValidation type="list" allowBlank="1" showInputMessage="1" showErrorMessage="1" sqref="C11:F11" xr:uid="{00000000-0002-0000-0400-000000000000}">
      <formula1>Ejes_Estratégicos</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1000000}">
          <x14:formula1>
            <xm:f>'Datos listados'!$F$2:$F$16</xm:f>
          </x14:formula1>
          <xm:sqref>C13:F13</xm:sqref>
        </x14:dataValidation>
        <x14:dataValidation type="list" allowBlank="1" showInputMessage="1" showErrorMessage="1" xr:uid="{00000000-0002-0000-0400-000002000000}">
          <x14:formula1>
            <xm:f>'Datos listados'!$E$2:$E$9</xm:f>
          </x14:formula1>
          <xm:sqref>C12:F12</xm:sqref>
        </x14:dataValidation>
        <x14:dataValidation type="list" allowBlank="1" showInputMessage="1" showErrorMessage="1" xr:uid="{00000000-0002-0000-0400-000003000000}">
          <x14:formula1>
            <xm:f>'Datos listados'!$C$2:$C$12</xm:f>
          </x14:formula1>
          <xm:sqref>C10:F10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D2:H18"/>
  <sheetViews>
    <sheetView workbookViewId="0">
      <selection activeCell="E13" sqref="E13"/>
    </sheetView>
  </sheetViews>
  <sheetFormatPr baseColWidth="10" defaultColWidth="11.5703125" defaultRowHeight="12.75" x14ac:dyDescent="0.2"/>
  <cols>
    <col min="1" max="3" width="11.5703125" style="10"/>
    <col min="4" max="4" width="23" style="10" customWidth="1"/>
    <col min="5" max="5" width="21.5703125" style="10" bestFit="1" customWidth="1"/>
    <col min="6" max="8" width="20.28515625" style="10" customWidth="1"/>
    <col min="9" max="16384" width="11.5703125" style="10"/>
  </cols>
  <sheetData>
    <row r="2" spans="4:8" x14ac:dyDescent="0.2">
      <c r="D2" s="1301" t="s">
        <v>46</v>
      </c>
      <c r="E2" s="1301"/>
      <c r="F2" s="1301"/>
      <c r="G2" s="1301"/>
      <c r="H2" s="1301"/>
    </row>
    <row r="3" spans="4:8" x14ac:dyDescent="0.2">
      <c r="D3" s="1302"/>
      <c r="E3" s="1302"/>
      <c r="F3" s="1302"/>
      <c r="G3" s="1302"/>
      <c r="H3" s="1302"/>
    </row>
    <row r="4" spans="4:8" ht="21.6" customHeight="1" x14ac:dyDescent="0.2">
      <c r="D4" s="27" t="s">
        <v>47</v>
      </c>
      <c r="E4" s="1303" t="s">
        <v>48</v>
      </c>
      <c r="F4" s="1303"/>
      <c r="G4" s="1303"/>
      <c r="H4" s="1303"/>
    </row>
    <row r="5" spans="4:8" ht="29.45" customHeight="1" x14ac:dyDescent="0.2">
      <c r="D5" s="27" t="s">
        <v>49</v>
      </c>
      <c r="E5" s="1303" t="s">
        <v>50</v>
      </c>
      <c r="F5" s="1303"/>
      <c r="G5" s="1303"/>
      <c r="H5" s="1303"/>
    </row>
    <row r="6" spans="4:8" ht="15" x14ac:dyDescent="0.2">
      <c r="D6" s="27" t="s">
        <v>22</v>
      </c>
      <c r="E6" s="1303" t="s">
        <v>51</v>
      </c>
      <c r="F6" s="1303"/>
      <c r="G6" s="1303"/>
      <c r="H6" s="1303"/>
    </row>
    <row r="7" spans="4:8" ht="15" x14ac:dyDescent="0.2">
      <c r="D7" s="27" t="s">
        <v>52</v>
      </c>
      <c r="E7" s="1303" t="s">
        <v>53</v>
      </c>
      <c r="F7" s="1303"/>
      <c r="G7" s="1303"/>
      <c r="H7" s="1303"/>
    </row>
    <row r="8" spans="4:8" ht="30" x14ac:dyDescent="0.2">
      <c r="D8" s="28" t="s">
        <v>54</v>
      </c>
      <c r="E8" s="1304" t="s">
        <v>43</v>
      </c>
      <c r="F8" s="1304"/>
      <c r="G8" s="1304"/>
      <c r="H8" s="1304"/>
    </row>
    <row r="10" spans="4:8" ht="15.75" x14ac:dyDescent="0.2">
      <c r="D10" s="1294" t="s">
        <v>55</v>
      </c>
      <c r="E10" s="1294"/>
      <c r="F10" s="1294"/>
      <c r="G10" s="1294"/>
      <c r="H10" s="1294"/>
    </row>
    <row r="11" spans="4:8" ht="15" x14ac:dyDescent="0.2">
      <c r="D11" s="1295" t="s">
        <v>56</v>
      </c>
      <c r="E11" s="1297" t="s">
        <v>57</v>
      </c>
      <c r="F11" s="1298"/>
      <c r="G11" s="1298"/>
      <c r="H11" s="1298"/>
    </row>
    <row r="12" spans="4:8" ht="15" x14ac:dyDescent="0.2">
      <c r="D12" s="1296"/>
      <c r="E12" s="29">
        <v>2018</v>
      </c>
      <c r="F12" s="29">
        <v>2019</v>
      </c>
      <c r="G12" s="30">
        <v>2020</v>
      </c>
      <c r="H12" s="30">
        <v>2021</v>
      </c>
    </row>
    <row r="13" spans="4:8" ht="48" x14ac:dyDescent="0.2">
      <c r="D13" s="31" t="s">
        <v>58</v>
      </c>
      <c r="E13" s="32">
        <v>20</v>
      </c>
      <c r="F13" s="32">
        <v>25</v>
      </c>
      <c r="G13" s="32">
        <v>30</v>
      </c>
      <c r="H13" s="32">
        <v>30</v>
      </c>
    </row>
    <row r="14" spans="4:8" ht="24" x14ac:dyDescent="0.2">
      <c r="D14" s="33" t="s">
        <v>59</v>
      </c>
      <c r="E14" s="32">
        <v>30</v>
      </c>
      <c r="F14" s="32">
        <v>28</v>
      </c>
      <c r="G14" s="32">
        <v>33</v>
      </c>
      <c r="H14" s="32">
        <v>35</v>
      </c>
    </row>
    <row r="15" spans="4:8" ht="15" x14ac:dyDescent="0.2">
      <c r="D15" s="1299" t="s">
        <v>60</v>
      </c>
      <c r="E15" s="1300"/>
      <c r="F15" s="1300"/>
      <c r="G15" s="1300"/>
      <c r="H15" s="1300"/>
    </row>
    <row r="16" spans="4:8" ht="15" x14ac:dyDescent="0.2">
      <c r="D16" s="34"/>
      <c r="E16" s="29">
        <v>2018</v>
      </c>
      <c r="F16" s="29">
        <v>2019</v>
      </c>
      <c r="G16" s="30">
        <v>2020</v>
      </c>
      <c r="H16" s="30">
        <v>2021</v>
      </c>
    </row>
    <row r="17" spans="4:8" ht="15" x14ac:dyDescent="0.2">
      <c r="D17" s="35" t="s">
        <v>61</v>
      </c>
      <c r="E17" s="36">
        <v>0.79300000000000004</v>
      </c>
      <c r="F17" s="36">
        <v>0.79900000000000004</v>
      </c>
      <c r="G17" s="36">
        <v>0.81499999999999995</v>
      </c>
      <c r="H17" s="36">
        <v>0.876</v>
      </c>
    </row>
    <row r="18" spans="4:8" ht="15" x14ac:dyDescent="0.2">
      <c r="D18" s="35" t="s">
        <v>62</v>
      </c>
      <c r="E18" s="37">
        <f>+E13/E14</f>
        <v>0.66666666666666663</v>
      </c>
      <c r="F18" s="37">
        <f t="shared" ref="F18:H18" si="0">+F13/F14</f>
        <v>0.8928571428571429</v>
      </c>
      <c r="G18" s="37">
        <f t="shared" si="0"/>
        <v>0.90909090909090906</v>
      </c>
      <c r="H18" s="37">
        <f t="shared" si="0"/>
        <v>0.8571428571428571</v>
      </c>
    </row>
  </sheetData>
  <mergeCells count="10">
    <mergeCell ref="D10:H10"/>
    <mergeCell ref="D11:D12"/>
    <mergeCell ref="E11:H11"/>
    <mergeCell ref="D15:H15"/>
    <mergeCell ref="D2:H3"/>
    <mergeCell ref="E4:H4"/>
    <mergeCell ref="E5:H5"/>
    <mergeCell ref="E6:H6"/>
    <mergeCell ref="E7:H7"/>
    <mergeCell ref="E8:H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P56"/>
  <sheetViews>
    <sheetView showGridLines="0" topLeftCell="B1" zoomScale="75" zoomScaleNormal="75" workbookViewId="0">
      <selection activeCell="C51" sqref="C51:F51"/>
    </sheetView>
  </sheetViews>
  <sheetFormatPr baseColWidth="10" defaultColWidth="11.42578125" defaultRowHeight="15" x14ac:dyDescent="0.25"/>
  <cols>
    <col min="1" max="1" width="7.7109375" style="1" customWidth="1"/>
    <col min="2" max="2" width="30.28515625" style="2" customWidth="1"/>
    <col min="3" max="4" width="20" style="2" customWidth="1"/>
    <col min="5" max="5" width="19.7109375" style="2" customWidth="1"/>
    <col min="6" max="6" width="24.85546875" style="2" customWidth="1"/>
    <col min="7" max="7" width="16.42578125" style="2" customWidth="1"/>
    <col min="8" max="8" width="20.5703125" style="2" customWidth="1"/>
    <col min="9" max="9" width="21" style="2" bestFit="1" customWidth="1"/>
    <col min="10" max="10" width="14.140625" style="2" customWidth="1"/>
    <col min="11" max="11" width="19.85546875" style="2" customWidth="1"/>
    <col min="12" max="12" width="21.140625" style="2" customWidth="1"/>
    <col min="13" max="13" width="26.5703125" style="2" hidden="1" customWidth="1"/>
    <col min="14" max="14" width="28.140625" style="2" hidden="1" customWidth="1"/>
    <col min="15" max="15" width="13.28515625" style="2" hidden="1" customWidth="1"/>
    <col min="16" max="16" width="14.28515625" style="2" hidden="1" customWidth="1"/>
    <col min="17" max="17" width="14.140625" style="2" hidden="1" customWidth="1"/>
    <col min="18" max="18" width="22.85546875" style="2" hidden="1" customWidth="1"/>
    <col min="19" max="19" width="25.5703125" style="2" customWidth="1"/>
    <col min="20" max="20" width="17.85546875" style="2" customWidth="1"/>
    <col min="21" max="21" width="28.140625" style="1" customWidth="1"/>
    <col min="22" max="22" width="9.140625" style="1" hidden="1" customWidth="1"/>
    <col min="23" max="23" width="10.28515625" style="1" hidden="1" customWidth="1"/>
    <col min="24" max="24" width="8.85546875" style="1" hidden="1" customWidth="1"/>
    <col min="25" max="25" width="18" style="1" hidden="1" customWidth="1"/>
    <col min="26" max="26" width="5.85546875" style="1" hidden="1" customWidth="1"/>
    <col min="27" max="27" width="23.42578125" style="1" hidden="1" customWidth="1"/>
    <col min="28" max="28" width="11.42578125" style="1" hidden="1" customWidth="1"/>
    <col min="29" max="42" width="11.42578125" style="1"/>
    <col min="43" max="16384" width="11.42578125" style="2"/>
  </cols>
  <sheetData>
    <row r="1" spans="2:28" x14ac:dyDescent="0.25">
      <c r="B1" s="801"/>
      <c r="C1" s="801"/>
      <c r="D1" s="801"/>
      <c r="E1" s="801"/>
      <c r="F1" s="801"/>
      <c r="G1" s="801"/>
      <c r="H1" s="801"/>
      <c r="I1" s="801"/>
      <c r="J1" s="801"/>
      <c r="K1" s="801"/>
      <c r="L1" s="801"/>
      <c r="M1" s="801"/>
      <c r="N1" s="801"/>
      <c r="O1" s="801"/>
      <c r="P1" s="801"/>
      <c r="Q1" s="801"/>
      <c r="R1" s="801"/>
      <c r="S1" s="8"/>
      <c r="T1" s="8"/>
    </row>
    <row r="2" spans="2:28" ht="25.5" x14ac:dyDescent="0.35">
      <c r="B2" s="1290" t="s">
        <v>31</v>
      </c>
      <c r="C2" s="1290"/>
      <c r="D2" s="1290"/>
      <c r="E2" s="1290"/>
      <c r="F2" s="1290"/>
      <c r="G2" s="1290"/>
      <c r="H2" s="1290"/>
      <c r="I2" s="1290"/>
      <c r="J2" s="1290"/>
      <c r="K2" s="1290"/>
      <c r="L2" s="1290"/>
      <c r="M2" s="1290"/>
      <c r="N2" s="1290"/>
      <c r="O2" s="1290"/>
      <c r="P2" s="1290"/>
      <c r="Q2" s="1290"/>
      <c r="R2" s="1290"/>
      <c r="S2" s="1290"/>
      <c r="T2" s="1"/>
    </row>
    <row r="3" spans="2:28" ht="20.25" x14ac:dyDescent="0.3">
      <c r="B3" s="1291" t="s">
        <v>89</v>
      </c>
      <c r="C3" s="1291"/>
      <c r="D3" s="1291"/>
      <c r="E3" s="1291"/>
      <c r="F3" s="1291"/>
      <c r="G3" s="1291"/>
      <c r="H3" s="1291"/>
      <c r="I3" s="1291"/>
      <c r="J3" s="1291"/>
      <c r="K3" s="1291"/>
      <c r="L3" s="1291"/>
      <c r="M3" s="1291"/>
      <c r="N3" s="1291"/>
      <c r="O3" s="1291"/>
      <c r="P3" s="1291"/>
      <c r="Q3" s="1291"/>
      <c r="R3" s="1291"/>
      <c r="S3" s="1291"/>
      <c r="T3" s="1"/>
    </row>
    <row r="4" spans="2:28" ht="6" customHeight="1" x14ac:dyDescent="0.25">
      <c r="B4" s="1292"/>
      <c r="C4" s="1292"/>
      <c r="D4" s="1292"/>
      <c r="E4" s="1292"/>
      <c r="F4" s="1292"/>
      <c r="G4" s="1292"/>
      <c r="H4" s="1292"/>
      <c r="I4" s="1292"/>
      <c r="J4" s="1292"/>
      <c r="K4" s="1292"/>
      <c r="L4" s="1292"/>
      <c r="M4" s="1292"/>
      <c r="N4" s="1292"/>
      <c r="O4" s="1292"/>
      <c r="P4" s="1292"/>
      <c r="Q4" s="1292"/>
      <c r="R4" s="1292"/>
      <c r="S4" s="1292"/>
      <c r="T4" s="1"/>
    </row>
    <row r="5" spans="2:28" x14ac:dyDescent="0.25">
      <c r="B5" s="1"/>
      <c r="C5" s="1"/>
      <c r="D5" s="1"/>
      <c r="E5" s="1"/>
      <c r="F5" s="1"/>
      <c r="G5" s="1"/>
      <c r="H5" s="1"/>
      <c r="I5" s="1"/>
      <c r="J5" s="1"/>
      <c r="K5" s="1"/>
      <c r="L5" s="1"/>
      <c r="M5" s="1"/>
      <c r="N5" s="1"/>
      <c r="O5" s="1"/>
      <c r="P5" s="1"/>
      <c r="Q5" s="1"/>
      <c r="R5" s="1"/>
      <c r="S5" s="1"/>
      <c r="T5" s="1"/>
    </row>
    <row r="6" spans="2:28" ht="33.75" customHeight="1" x14ac:dyDescent="0.25">
      <c r="B6" s="1"/>
      <c r="C6" s="1"/>
      <c r="D6" s="1"/>
      <c r="E6" s="1"/>
      <c r="F6" s="1"/>
      <c r="G6" s="1"/>
      <c r="H6" s="1"/>
      <c r="I6" s="1"/>
      <c r="J6" s="1"/>
      <c r="K6" s="1"/>
      <c r="L6" s="1"/>
      <c r="M6" s="1"/>
      <c r="N6" s="1"/>
      <c r="O6" s="1"/>
      <c r="P6" s="1"/>
      <c r="Q6" s="1"/>
      <c r="R6" s="1"/>
      <c r="S6" s="1"/>
      <c r="T6" s="1"/>
    </row>
    <row r="7" spans="2:28" ht="6" customHeight="1" x14ac:dyDescent="0.25">
      <c r="B7" s="1"/>
      <c r="C7" s="1"/>
      <c r="D7" s="1"/>
      <c r="E7" s="1"/>
      <c r="F7" s="1"/>
      <c r="G7" s="1"/>
      <c r="H7" s="1"/>
      <c r="I7" s="1"/>
      <c r="J7" s="1"/>
      <c r="K7" s="1"/>
      <c r="L7" s="1"/>
      <c r="M7" s="1"/>
      <c r="N7" s="1"/>
      <c r="O7" s="1"/>
      <c r="P7" s="1"/>
      <c r="Q7" s="1"/>
      <c r="R7" s="1"/>
      <c r="S7" s="1"/>
      <c r="T7" s="1"/>
    </row>
    <row r="8" spans="2:28" x14ac:dyDescent="0.25">
      <c r="B8" s="1"/>
      <c r="C8" s="1"/>
      <c r="D8" s="1"/>
      <c r="E8" s="1"/>
      <c r="F8" s="1"/>
      <c r="G8" s="1"/>
      <c r="H8" s="1"/>
      <c r="I8" s="1"/>
      <c r="J8" s="44"/>
      <c r="K8" s="26" t="s">
        <v>87</v>
      </c>
      <c r="L8" s="47"/>
      <c r="M8" s="45"/>
      <c r="N8" s="45"/>
      <c r="O8" s="45"/>
      <c r="P8" s="45"/>
      <c r="Q8" s="45"/>
      <c r="R8" s="45"/>
      <c r="S8" s="44"/>
      <c r="T8" s="1"/>
    </row>
    <row r="9" spans="2:28" ht="28.5" x14ac:dyDescent="0.25">
      <c r="B9" s="1"/>
      <c r="C9" s="1"/>
      <c r="D9" s="1"/>
      <c r="E9" s="1"/>
      <c r="F9" s="1"/>
      <c r="G9" s="1"/>
      <c r="H9" s="1"/>
      <c r="I9" s="1"/>
      <c r="J9" s="44"/>
      <c r="K9" s="48" t="s">
        <v>88</v>
      </c>
      <c r="L9" s="49"/>
      <c r="M9" s="46"/>
      <c r="N9" s="46"/>
      <c r="O9" s="46"/>
      <c r="P9" s="46"/>
      <c r="Q9" s="46"/>
      <c r="R9" s="46"/>
      <c r="S9" s="44"/>
      <c r="T9" s="1"/>
    </row>
    <row r="10" spans="2:28" x14ac:dyDescent="0.25">
      <c r="B10" s="26" t="s">
        <v>6</v>
      </c>
      <c r="C10" s="805" t="s">
        <v>2</v>
      </c>
      <c r="D10" s="805"/>
      <c r="E10" s="805"/>
      <c r="F10" s="805"/>
      <c r="G10" s="805"/>
      <c r="H10" s="805"/>
      <c r="I10" s="805"/>
      <c r="J10" s="805"/>
      <c r="K10" s="805"/>
      <c r="L10" s="805"/>
      <c r="M10" s="805"/>
      <c r="N10" s="805"/>
      <c r="O10" s="805"/>
      <c r="P10" s="805"/>
      <c r="Q10" s="805"/>
      <c r="R10" s="805"/>
      <c r="S10" s="805"/>
      <c r="T10" s="805"/>
      <c r="V10" s="5"/>
      <c r="W10" s="1" t="s">
        <v>25</v>
      </c>
      <c r="X10" s="5"/>
      <c r="Y10" s="6" t="s">
        <v>12</v>
      </c>
      <c r="Z10" s="5"/>
      <c r="AA10" s="1" t="s">
        <v>29</v>
      </c>
      <c r="AB10" s="1" t="s">
        <v>36</v>
      </c>
    </row>
    <row r="11" spans="2:28" x14ac:dyDescent="0.25">
      <c r="B11" s="9" t="s">
        <v>7</v>
      </c>
      <c r="C11" s="799" t="s">
        <v>68</v>
      </c>
      <c r="D11" s="799"/>
      <c r="E11" s="799"/>
      <c r="F11" s="799"/>
      <c r="G11" s="799"/>
      <c r="H11" s="799"/>
      <c r="I11" s="799"/>
      <c r="J11" s="799"/>
      <c r="K11" s="799"/>
      <c r="L11" s="799"/>
      <c r="M11" s="799"/>
      <c r="N11" s="799"/>
      <c r="O11" s="799"/>
      <c r="P11" s="799"/>
      <c r="Q11" s="799"/>
      <c r="R11" s="799"/>
      <c r="S11" s="799"/>
      <c r="T11" s="799"/>
      <c r="V11" s="3"/>
      <c r="W11" s="1" t="s">
        <v>27</v>
      </c>
      <c r="X11" s="3"/>
      <c r="Y11" s="6" t="s">
        <v>13</v>
      </c>
      <c r="Z11" s="4"/>
      <c r="AA11" s="1" t="s">
        <v>21</v>
      </c>
      <c r="AB11" s="1" t="s">
        <v>27</v>
      </c>
    </row>
    <row r="12" spans="2:28" x14ac:dyDescent="0.25">
      <c r="B12" s="9" t="s">
        <v>8</v>
      </c>
      <c r="C12" s="799" t="s">
        <v>9</v>
      </c>
      <c r="D12" s="799"/>
      <c r="E12" s="799"/>
      <c r="F12" s="799"/>
      <c r="G12" s="799"/>
      <c r="H12" s="799"/>
      <c r="I12" s="799"/>
      <c r="J12" s="799"/>
      <c r="K12" s="799"/>
      <c r="L12" s="799"/>
      <c r="M12" s="799"/>
      <c r="N12" s="799"/>
      <c r="O12" s="799"/>
      <c r="P12" s="799"/>
      <c r="Q12" s="799"/>
      <c r="R12" s="799"/>
      <c r="S12" s="799"/>
      <c r="T12" s="799"/>
      <c r="V12" s="4"/>
      <c r="W12" s="1" t="s">
        <v>26</v>
      </c>
      <c r="X12" s="4"/>
      <c r="Y12" s="6" t="s">
        <v>14</v>
      </c>
      <c r="AB12" s="1" t="s">
        <v>35</v>
      </c>
    </row>
    <row r="13" spans="2:28" x14ac:dyDescent="0.25">
      <c r="B13" s="9" t="s">
        <v>10</v>
      </c>
      <c r="C13" s="799" t="s">
        <v>11</v>
      </c>
      <c r="D13" s="799"/>
      <c r="E13" s="799"/>
      <c r="F13" s="799"/>
      <c r="G13" s="799"/>
      <c r="H13" s="799"/>
      <c r="I13" s="799"/>
      <c r="J13" s="799"/>
      <c r="K13" s="799"/>
      <c r="L13" s="799"/>
      <c r="M13" s="799"/>
      <c r="N13" s="799"/>
      <c r="O13" s="799"/>
      <c r="P13" s="799"/>
      <c r="Q13" s="799"/>
      <c r="R13" s="799"/>
      <c r="S13" s="799"/>
      <c r="T13" s="799"/>
      <c r="U13" s="10"/>
      <c r="V13" s="10"/>
      <c r="W13" s="10"/>
      <c r="AB13" s="1" t="s">
        <v>37</v>
      </c>
    </row>
    <row r="14" spans="2:28" x14ac:dyDescent="0.25">
      <c r="B14" s="1286" t="s">
        <v>77</v>
      </c>
      <c r="C14" s="1287"/>
      <c r="D14" s="1287"/>
      <c r="E14" s="1287"/>
      <c r="F14" s="1287"/>
      <c r="G14" s="1287"/>
      <c r="H14" s="1287"/>
      <c r="I14" s="1287"/>
      <c r="J14" s="1287"/>
      <c r="K14" s="1287"/>
      <c r="L14" s="1287"/>
      <c r="M14" s="1287"/>
      <c r="N14" s="1287"/>
      <c r="O14" s="1287"/>
      <c r="P14" s="1287"/>
      <c r="Q14" s="1287"/>
      <c r="R14" s="1287"/>
      <c r="S14" s="1287"/>
      <c r="T14" s="1329"/>
      <c r="U14" s="10"/>
      <c r="V14" s="10"/>
      <c r="W14" s="10"/>
    </row>
    <row r="15" spans="2:28" x14ac:dyDescent="0.25">
      <c r="B15" s="42" t="s">
        <v>47</v>
      </c>
      <c r="C15" s="1283" t="s">
        <v>90</v>
      </c>
      <c r="D15" s="1284"/>
      <c r="E15" s="1284"/>
      <c r="F15" s="1284"/>
      <c r="G15" s="1284"/>
      <c r="H15" s="1284"/>
      <c r="I15" s="1284"/>
      <c r="J15" s="1284"/>
      <c r="K15" s="1284"/>
      <c r="L15" s="1284"/>
      <c r="M15" s="1284"/>
      <c r="N15" s="1284"/>
      <c r="O15" s="1284"/>
      <c r="P15" s="1284"/>
      <c r="Q15" s="1284"/>
      <c r="R15" s="1284"/>
      <c r="S15" s="1284"/>
      <c r="T15" s="1289"/>
      <c r="U15" s="10"/>
      <c r="V15" s="10"/>
      <c r="W15" s="10"/>
    </row>
    <row r="16" spans="2:28" x14ac:dyDescent="0.25">
      <c r="B16" s="42" t="s">
        <v>49</v>
      </c>
      <c r="C16" s="1283" t="s">
        <v>90</v>
      </c>
      <c r="D16" s="1284"/>
      <c r="E16" s="1284"/>
      <c r="F16" s="1284"/>
      <c r="G16" s="1284"/>
      <c r="H16" s="1284"/>
      <c r="I16" s="1284"/>
      <c r="J16" s="1284"/>
      <c r="K16" s="1284"/>
      <c r="L16" s="1284"/>
      <c r="M16" s="1284"/>
      <c r="N16" s="1284"/>
      <c r="O16" s="1284"/>
      <c r="P16" s="1284"/>
      <c r="Q16" s="1284"/>
      <c r="R16" s="1284"/>
      <c r="S16" s="1284"/>
      <c r="T16" s="1289"/>
      <c r="U16" s="10"/>
      <c r="V16" s="10"/>
      <c r="W16" s="10"/>
    </row>
    <row r="17" spans="2:24" x14ac:dyDescent="0.25">
      <c r="B17" s="42" t="s">
        <v>22</v>
      </c>
      <c r="C17" s="1283" t="s">
        <v>91</v>
      </c>
      <c r="D17" s="1284"/>
      <c r="E17" s="1284"/>
      <c r="F17" s="1284"/>
      <c r="G17" s="1284"/>
      <c r="H17" s="1284"/>
      <c r="I17" s="1284"/>
      <c r="J17" s="1284"/>
      <c r="K17" s="1284"/>
      <c r="L17" s="1284"/>
      <c r="M17" s="1284"/>
      <c r="N17" s="1284"/>
      <c r="O17" s="1284"/>
      <c r="P17" s="1284"/>
      <c r="Q17" s="1284"/>
      <c r="R17" s="1284"/>
      <c r="S17" s="1284"/>
      <c r="T17" s="1289"/>
      <c r="U17" s="10"/>
      <c r="V17" s="10"/>
      <c r="W17" s="10"/>
    </row>
    <row r="18" spans="2:24" x14ac:dyDescent="0.25">
      <c r="B18" s="42" t="s">
        <v>52</v>
      </c>
      <c r="C18" s="1283" t="s">
        <v>53</v>
      </c>
      <c r="D18" s="1284"/>
      <c r="E18" s="1284"/>
      <c r="F18" s="1284"/>
      <c r="G18" s="1284"/>
      <c r="H18" s="1284"/>
      <c r="I18" s="1284"/>
      <c r="J18" s="1284"/>
      <c r="K18" s="1284"/>
      <c r="L18" s="1284"/>
      <c r="M18" s="1284"/>
      <c r="N18" s="1284"/>
      <c r="O18" s="1284"/>
      <c r="P18" s="1284"/>
      <c r="Q18" s="1284"/>
      <c r="R18" s="1284"/>
      <c r="S18" s="1284"/>
      <c r="T18" s="1289"/>
      <c r="U18" s="10"/>
      <c r="V18" s="10"/>
      <c r="W18" s="10"/>
    </row>
    <row r="19" spans="2:24" ht="17.45" customHeight="1" x14ac:dyDescent="0.25">
      <c r="B19" s="1330" t="s">
        <v>101</v>
      </c>
      <c r="C19" s="1330"/>
      <c r="D19" s="1330"/>
      <c r="E19" s="1330"/>
      <c r="F19" s="1330"/>
      <c r="G19" s="1330"/>
      <c r="H19" s="1330"/>
      <c r="I19" s="1330"/>
      <c r="J19" s="1330"/>
      <c r="K19" s="1330"/>
      <c r="L19" s="1330"/>
      <c r="M19" s="1330"/>
      <c r="N19" s="1330"/>
      <c r="O19" s="1330"/>
      <c r="P19" s="1330"/>
      <c r="Q19" s="1330"/>
      <c r="R19" s="1330"/>
      <c r="S19" s="1330"/>
      <c r="T19" s="1331"/>
      <c r="U19" s="10"/>
      <c r="V19" s="10"/>
      <c r="W19" s="10"/>
    </row>
    <row r="20" spans="2:24" x14ac:dyDescent="0.25">
      <c r="B20" s="9" t="s">
        <v>56</v>
      </c>
      <c r="C20" s="40" t="s">
        <v>92</v>
      </c>
      <c r="D20" s="40" t="s">
        <v>110</v>
      </c>
      <c r="E20" s="40" t="s">
        <v>93</v>
      </c>
      <c r="F20" s="40" t="s">
        <v>94</v>
      </c>
      <c r="G20" s="40" t="s">
        <v>95</v>
      </c>
      <c r="H20" s="40" t="s">
        <v>96</v>
      </c>
      <c r="I20" s="40" t="s">
        <v>97</v>
      </c>
      <c r="J20" s="40" t="s">
        <v>98</v>
      </c>
      <c r="K20" s="40" t="s">
        <v>99</v>
      </c>
      <c r="L20" s="40" t="s">
        <v>100</v>
      </c>
      <c r="M20" s="40"/>
      <c r="N20" s="40"/>
      <c r="O20" s="40"/>
      <c r="P20" s="40"/>
      <c r="Q20" s="40"/>
      <c r="R20" s="40"/>
      <c r="S20" s="40" t="s">
        <v>102</v>
      </c>
      <c r="T20" s="40" t="s">
        <v>103</v>
      </c>
      <c r="U20" s="10"/>
      <c r="V20" s="10"/>
      <c r="W20" s="10"/>
    </row>
    <row r="21" spans="2:24" ht="34.15" customHeight="1" x14ac:dyDescent="0.25">
      <c r="B21" s="43" t="s">
        <v>90</v>
      </c>
      <c r="C21" s="1309" t="s">
        <v>106</v>
      </c>
      <c r="D21" s="1310"/>
      <c r="E21" s="1310"/>
      <c r="F21" s="1310"/>
      <c r="G21" s="1310"/>
      <c r="H21" s="1310"/>
      <c r="I21" s="1310"/>
      <c r="J21" s="1310"/>
      <c r="K21" s="1310"/>
      <c r="L21" s="1310"/>
      <c r="M21" s="1310"/>
      <c r="N21" s="1310"/>
      <c r="O21" s="1310"/>
      <c r="P21" s="1310"/>
      <c r="Q21" s="1310"/>
      <c r="R21" s="1310"/>
      <c r="S21" s="1313"/>
      <c r="T21" s="50">
        <v>500</v>
      </c>
      <c r="U21" s="10"/>
      <c r="V21" s="10"/>
      <c r="W21" s="10"/>
    </row>
    <row r="22" spans="2:24" ht="13.9" customHeight="1" x14ac:dyDescent="0.25">
      <c r="B22" s="1307" t="s">
        <v>104</v>
      </c>
      <c r="C22" s="1307"/>
      <c r="D22" s="1307"/>
      <c r="E22" s="1307"/>
      <c r="F22" s="1307"/>
      <c r="G22" s="1307"/>
      <c r="H22" s="1307"/>
      <c r="I22" s="1307"/>
      <c r="J22" s="1307"/>
      <c r="K22" s="1307"/>
      <c r="L22" s="1307"/>
      <c r="M22" s="1307"/>
      <c r="N22" s="1307"/>
      <c r="O22" s="1307"/>
      <c r="P22" s="1307"/>
      <c r="Q22" s="1307"/>
      <c r="R22" s="1307"/>
      <c r="S22" s="1307"/>
      <c r="T22" s="1308"/>
      <c r="U22" s="10"/>
      <c r="V22" s="10"/>
      <c r="W22" s="10"/>
    </row>
    <row r="23" spans="2:24" x14ac:dyDescent="0.25">
      <c r="B23" s="40" t="s">
        <v>61</v>
      </c>
      <c r="C23" s="50">
        <v>700</v>
      </c>
      <c r="D23" s="53"/>
      <c r="E23" s="53"/>
      <c r="F23" s="53"/>
      <c r="G23" s="53"/>
      <c r="H23" s="53"/>
      <c r="I23" s="53"/>
      <c r="J23" s="53"/>
      <c r="K23" s="53"/>
      <c r="L23" s="53"/>
      <c r="M23" s="53"/>
      <c r="N23" s="53"/>
      <c r="O23" s="53"/>
      <c r="P23" s="53"/>
      <c r="Q23" s="53"/>
      <c r="R23" s="53"/>
      <c r="S23" s="53"/>
      <c r="T23" s="54"/>
      <c r="U23" s="10"/>
      <c r="V23" s="10"/>
      <c r="W23" s="10"/>
    </row>
    <row r="24" spans="2:24" x14ac:dyDescent="0.25">
      <c r="B24" s="40" t="s">
        <v>62</v>
      </c>
      <c r="C24" s="50">
        <f>+SUM(C21:T21)</f>
        <v>500</v>
      </c>
      <c r="D24" s="51"/>
      <c r="E24" s="52"/>
      <c r="F24" s="52"/>
      <c r="G24" s="52"/>
      <c r="H24" s="52"/>
      <c r="I24" s="52"/>
      <c r="J24" s="52"/>
      <c r="K24" s="52"/>
      <c r="L24" s="52"/>
      <c r="M24" s="52"/>
      <c r="N24" s="52"/>
      <c r="O24" s="52"/>
      <c r="P24" s="52"/>
      <c r="Q24" s="52"/>
      <c r="R24" s="52"/>
      <c r="S24" s="52"/>
      <c r="T24" s="55"/>
      <c r="U24" s="10"/>
      <c r="V24" s="10"/>
      <c r="W24" s="10"/>
    </row>
    <row r="25" spans="2:24" ht="151.15" customHeight="1" x14ac:dyDescent="0.25">
      <c r="B25" s="1309"/>
      <c r="C25" s="1310"/>
      <c r="D25" s="1311"/>
      <c r="E25" s="1311"/>
      <c r="F25" s="1311"/>
      <c r="G25" s="1311"/>
      <c r="H25" s="1311"/>
      <c r="I25" s="1311"/>
      <c r="J25" s="1311"/>
      <c r="K25" s="1311"/>
      <c r="L25" s="1311"/>
      <c r="M25" s="1311"/>
      <c r="N25" s="1311"/>
      <c r="O25" s="1311"/>
      <c r="P25" s="1311"/>
      <c r="Q25" s="1311"/>
      <c r="R25" s="1311"/>
      <c r="S25" s="1311"/>
      <c r="T25" s="1312"/>
      <c r="U25" s="10"/>
      <c r="V25" s="10"/>
      <c r="W25" s="10"/>
    </row>
    <row r="26" spans="2:24" ht="18.75" customHeight="1" x14ac:dyDescent="0.25">
      <c r="B26" s="800" t="s">
        <v>3</v>
      </c>
      <c r="C26" s="800"/>
      <c r="D26" s="800"/>
      <c r="E26" s="800"/>
      <c r="F26" s="800"/>
      <c r="G26" s="800"/>
      <c r="H26" s="800"/>
      <c r="I26" s="800"/>
      <c r="J26" s="800"/>
      <c r="K26" s="16"/>
      <c r="L26" s="16"/>
      <c r="M26" s="800" t="s">
        <v>4</v>
      </c>
      <c r="N26" s="800"/>
      <c r="O26" s="800"/>
      <c r="P26" s="800"/>
      <c r="Q26" s="800"/>
      <c r="R26" s="800"/>
      <c r="S26" s="800" t="s">
        <v>19</v>
      </c>
      <c r="T26" s="800"/>
      <c r="U26" s="10"/>
      <c r="V26" s="10"/>
      <c r="W26" s="10"/>
    </row>
    <row r="27" spans="2:24" ht="28.5" customHeight="1" x14ac:dyDescent="0.25">
      <c r="B27" s="798" t="s">
        <v>0</v>
      </c>
      <c r="C27" s="1317" t="s">
        <v>1</v>
      </c>
      <c r="D27" s="1318"/>
      <c r="E27" s="784" t="s">
        <v>30</v>
      </c>
      <c r="F27" s="798" t="s">
        <v>20</v>
      </c>
      <c r="G27" s="784" t="s">
        <v>28</v>
      </c>
      <c r="H27" s="797" t="s">
        <v>17</v>
      </c>
      <c r="I27" s="798"/>
      <c r="J27" s="1325" t="s">
        <v>18</v>
      </c>
      <c r="K27" s="1326"/>
      <c r="L27" s="797" t="s">
        <v>22</v>
      </c>
      <c r="M27" s="797" t="s">
        <v>23</v>
      </c>
      <c r="N27" s="797" t="s">
        <v>5</v>
      </c>
      <c r="O27" s="784" t="s">
        <v>24</v>
      </c>
      <c r="P27" s="784" t="s">
        <v>32</v>
      </c>
      <c r="Q27" s="784" t="s">
        <v>33</v>
      </c>
      <c r="R27" s="794" t="s">
        <v>34</v>
      </c>
      <c r="S27" s="1325" t="s">
        <v>5</v>
      </c>
      <c r="T27" s="1326"/>
      <c r="U27" s="10"/>
      <c r="V27" s="10"/>
      <c r="W27" s="10"/>
    </row>
    <row r="28" spans="2:24" ht="18.600000000000001" customHeight="1" x14ac:dyDescent="0.25">
      <c r="B28" s="798"/>
      <c r="C28" s="1319"/>
      <c r="D28" s="1320"/>
      <c r="E28" s="784"/>
      <c r="F28" s="798"/>
      <c r="G28" s="784"/>
      <c r="H28" s="13" t="s">
        <v>15</v>
      </c>
      <c r="I28" s="13" t="s">
        <v>16</v>
      </c>
      <c r="J28" s="1327"/>
      <c r="K28" s="1328"/>
      <c r="L28" s="797"/>
      <c r="M28" s="797"/>
      <c r="N28" s="797"/>
      <c r="O28" s="784"/>
      <c r="P28" s="784"/>
      <c r="Q28" s="784"/>
      <c r="R28" s="794"/>
      <c r="S28" s="1327"/>
      <c r="T28" s="1328"/>
      <c r="U28" s="10"/>
      <c r="V28" s="10"/>
      <c r="W28" s="10"/>
    </row>
    <row r="29" spans="2:24" x14ac:dyDescent="0.25">
      <c r="B29" s="21"/>
      <c r="C29" s="1305"/>
      <c r="D29" s="1306"/>
      <c r="E29" s="23"/>
      <c r="F29" s="18"/>
      <c r="G29" s="17"/>
      <c r="H29" s="12"/>
      <c r="I29" s="12"/>
      <c r="J29" s="1305"/>
      <c r="K29" s="1306"/>
      <c r="L29" s="19"/>
      <c r="M29" s="11"/>
      <c r="N29" s="14"/>
      <c r="O29" s="20"/>
      <c r="P29" s="24"/>
      <c r="Q29" s="24"/>
      <c r="R29" s="25"/>
      <c r="S29" s="15"/>
      <c r="T29" s="7"/>
      <c r="U29" s="10"/>
      <c r="V29" s="10"/>
      <c r="W29" s="10"/>
    </row>
    <row r="30" spans="2:24" x14ac:dyDescent="0.25">
      <c r="B30" s="21"/>
      <c r="C30" s="1305"/>
      <c r="D30" s="1306"/>
      <c r="E30" s="22"/>
      <c r="F30" s="18"/>
      <c r="G30" s="17"/>
      <c r="H30" s="12"/>
      <c r="I30" s="12"/>
      <c r="J30" s="1305"/>
      <c r="K30" s="1306"/>
      <c r="L30" s="19"/>
      <c r="M30" s="11"/>
      <c r="N30" s="14"/>
      <c r="O30" s="20"/>
      <c r="P30" s="24"/>
      <c r="Q30" s="24"/>
      <c r="R30" s="25"/>
      <c r="S30" s="15"/>
      <c r="T30" s="7"/>
      <c r="U30" s="10"/>
      <c r="V30" s="10"/>
      <c r="W30" s="10"/>
      <c r="X30" s="10"/>
    </row>
    <row r="31" spans="2:24" x14ac:dyDescent="0.25">
      <c r="B31" s="21"/>
      <c r="C31" s="1305"/>
      <c r="D31" s="1306"/>
      <c r="E31" s="22"/>
      <c r="F31" s="18"/>
      <c r="G31" s="17"/>
      <c r="H31" s="12"/>
      <c r="I31" s="12"/>
      <c r="J31" s="1305"/>
      <c r="K31" s="1306"/>
      <c r="L31" s="19"/>
      <c r="M31" s="11"/>
      <c r="N31" s="14"/>
      <c r="O31" s="20"/>
      <c r="P31" s="24"/>
      <c r="Q31" s="24"/>
      <c r="R31" s="25"/>
      <c r="S31" s="15"/>
      <c r="T31" s="7"/>
      <c r="U31" s="10"/>
      <c r="V31" s="10"/>
      <c r="W31" s="10"/>
      <c r="X31" s="10"/>
    </row>
    <row r="32" spans="2:24" x14ac:dyDescent="0.25">
      <c r="B32" s="21"/>
      <c r="C32" s="1305"/>
      <c r="D32" s="1306"/>
      <c r="E32" s="22"/>
      <c r="F32" s="18"/>
      <c r="G32" s="17"/>
      <c r="H32" s="12"/>
      <c r="I32" s="12"/>
      <c r="J32" s="1305"/>
      <c r="K32" s="1306"/>
      <c r="L32" s="19"/>
      <c r="M32" s="11"/>
      <c r="N32" s="14"/>
      <c r="O32" s="20"/>
      <c r="P32" s="24"/>
      <c r="Q32" s="24"/>
      <c r="R32" s="25"/>
      <c r="S32" s="15"/>
      <c r="T32" s="7"/>
      <c r="U32" s="10"/>
      <c r="V32" s="10"/>
      <c r="W32" s="10"/>
      <c r="X32" s="10"/>
    </row>
    <row r="33" spans="2:24" x14ac:dyDescent="0.25">
      <c r="B33" s="21"/>
      <c r="C33" s="1305"/>
      <c r="D33" s="1306"/>
      <c r="E33" s="22"/>
      <c r="F33" s="18"/>
      <c r="G33" s="17"/>
      <c r="H33" s="12"/>
      <c r="I33" s="12"/>
      <c r="J33" s="1305"/>
      <c r="K33" s="1306"/>
      <c r="L33" s="19"/>
      <c r="M33" s="11"/>
      <c r="N33" s="14"/>
      <c r="O33" s="20"/>
      <c r="P33" s="24"/>
      <c r="Q33" s="24"/>
      <c r="R33" s="25"/>
      <c r="S33" s="15"/>
      <c r="T33" s="7"/>
      <c r="U33" s="10"/>
      <c r="V33" s="10"/>
      <c r="W33" s="10"/>
      <c r="X33" s="10"/>
    </row>
    <row r="34" spans="2:24" x14ac:dyDescent="0.25">
      <c r="B34" s="21"/>
      <c r="C34" s="1305"/>
      <c r="D34" s="1306"/>
      <c r="E34" s="22"/>
      <c r="F34" s="18"/>
      <c r="G34" s="17"/>
      <c r="H34" s="12"/>
      <c r="I34" s="12"/>
      <c r="J34" s="1305"/>
      <c r="K34" s="1306"/>
      <c r="L34" s="19"/>
      <c r="M34" s="11"/>
      <c r="N34" s="14"/>
      <c r="O34" s="20"/>
      <c r="P34" s="24"/>
      <c r="Q34" s="24"/>
      <c r="R34" s="25"/>
      <c r="S34" s="15"/>
      <c r="T34" s="7"/>
      <c r="U34" s="10"/>
      <c r="V34" s="10"/>
      <c r="W34" s="10"/>
      <c r="X34" s="10"/>
    </row>
    <row r="35" spans="2:24" x14ac:dyDescent="0.25">
      <c r="B35" s="21"/>
      <c r="C35" s="1305"/>
      <c r="D35" s="1306"/>
      <c r="E35" s="22"/>
      <c r="F35" s="18"/>
      <c r="G35" s="17"/>
      <c r="H35" s="12"/>
      <c r="I35" s="12"/>
      <c r="J35" s="1305"/>
      <c r="K35" s="1306"/>
      <c r="L35" s="19"/>
      <c r="M35" s="11"/>
      <c r="N35" s="14"/>
      <c r="O35" s="20"/>
      <c r="P35" s="24"/>
      <c r="Q35" s="24"/>
      <c r="R35" s="25"/>
      <c r="S35" s="15"/>
      <c r="T35" s="7"/>
      <c r="U35" s="10"/>
      <c r="V35" s="10"/>
      <c r="W35" s="10"/>
      <c r="X35" s="10"/>
    </row>
    <row r="36" spans="2:24" x14ac:dyDescent="0.25">
      <c r="B36" s="21"/>
      <c r="C36" s="1305"/>
      <c r="D36" s="1306"/>
      <c r="E36" s="22"/>
      <c r="F36" s="18"/>
      <c r="G36" s="17"/>
      <c r="H36" s="12"/>
      <c r="I36" s="12"/>
      <c r="J36" s="1305"/>
      <c r="K36" s="1306"/>
      <c r="L36" s="19"/>
      <c r="M36" s="11"/>
      <c r="N36" s="14"/>
      <c r="O36" s="20"/>
      <c r="P36" s="24"/>
      <c r="Q36" s="24"/>
      <c r="R36" s="25"/>
      <c r="S36" s="15"/>
      <c r="T36" s="7"/>
      <c r="U36" s="10"/>
      <c r="V36" s="10"/>
      <c r="W36" s="10"/>
      <c r="X36" s="10"/>
    </row>
    <row r="37" spans="2:24" x14ac:dyDescent="0.25">
      <c r="B37" s="21"/>
      <c r="C37" s="1305"/>
      <c r="D37" s="1306"/>
      <c r="E37" s="22"/>
      <c r="F37" s="18"/>
      <c r="G37" s="17"/>
      <c r="H37" s="12"/>
      <c r="I37" s="12"/>
      <c r="J37" s="1305"/>
      <c r="K37" s="1306"/>
      <c r="L37" s="19"/>
      <c r="M37" s="11"/>
      <c r="N37" s="14"/>
      <c r="O37" s="20"/>
      <c r="P37" s="24"/>
      <c r="Q37" s="24"/>
      <c r="R37" s="25"/>
      <c r="S37" s="15"/>
      <c r="T37" s="7"/>
      <c r="U37" s="10"/>
      <c r="V37" s="10"/>
      <c r="W37" s="10"/>
      <c r="X37" s="10"/>
    </row>
    <row r="38" spans="2:24" x14ac:dyDescent="0.25">
      <c r="B38" s="21"/>
      <c r="C38" s="1305"/>
      <c r="D38" s="1306"/>
      <c r="E38" s="22"/>
      <c r="F38" s="18"/>
      <c r="G38" s="17"/>
      <c r="H38" s="12"/>
      <c r="I38" s="12"/>
      <c r="J38" s="1305"/>
      <c r="K38" s="1306"/>
      <c r="L38" s="19"/>
      <c r="M38" s="11"/>
      <c r="N38" s="14"/>
      <c r="O38" s="20"/>
      <c r="P38" s="24"/>
      <c r="Q38" s="24"/>
      <c r="R38" s="25"/>
      <c r="S38" s="15"/>
      <c r="T38" s="7"/>
      <c r="U38" s="10"/>
      <c r="V38" s="10"/>
      <c r="W38" s="10"/>
      <c r="X38" s="10"/>
    </row>
    <row r="39" spans="2:24" x14ac:dyDescent="0.25">
      <c r="B39" s="21"/>
      <c r="C39" s="1305"/>
      <c r="D39" s="1306"/>
      <c r="E39" s="22"/>
      <c r="F39" s="18"/>
      <c r="G39" s="17"/>
      <c r="H39" s="12"/>
      <c r="I39" s="12"/>
      <c r="J39" s="1305"/>
      <c r="K39" s="1306"/>
      <c r="L39" s="19"/>
      <c r="M39" s="11"/>
      <c r="N39" s="14"/>
      <c r="O39" s="20"/>
      <c r="P39" s="24"/>
      <c r="Q39" s="24"/>
      <c r="R39" s="25"/>
      <c r="S39" s="15"/>
      <c r="T39" s="7"/>
      <c r="U39" s="10"/>
      <c r="V39" s="10"/>
      <c r="W39" s="10"/>
      <c r="X39" s="10"/>
    </row>
    <row r="40" spans="2:24" x14ac:dyDescent="0.25">
      <c r="B40" s="21"/>
      <c r="C40" s="1305"/>
      <c r="D40" s="1306"/>
      <c r="E40" s="22"/>
      <c r="F40" s="18"/>
      <c r="G40" s="17"/>
      <c r="H40" s="12"/>
      <c r="I40" s="12"/>
      <c r="J40" s="1305"/>
      <c r="K40" s="1306"/>
      <c r="L40" s="19"/>
      <c r="M40" s="11"/>
      <c r="N40" s="14"/>
      <c r="O40" s="20"/>
      <c r="P40" s="24"/>
      <c r="Q40" s="24"/>
      <c r="R40" s="25"/>
      <c r="S40" s="15"/>
      <c r="T40" s="7"/>
      <c r="U40" s="10"/>
      <c r="V40" s="10"/>
      <c r="W40" s="10"/>
      <c r="X40" s="10"/>
    </row>
    <row r="41" spans="2:24" x14ac:dyDescent="0.25">
      <c r="B41" s="21"/>
      <c r="C41" s="1305"/>
      <c r="D41" s="1306"/>
      <c r="E41" s="22"/>
      <c r="F41" s="18"/>
      <c r="G41" s="17"/>
      <c r="H41" s="12"/>
      <c r="I41" s="12"/>
      <c r="J41" s="1305"/>
      <c r="K41" s="1306"/>
      <c r="L41" s="19"/>
      <c r="M41" s="11"/>
      <c r="N41" s="14"/>
      <c r="O41" s="20"/>
      <c r="P41" s="24"/>
      <c r="Q41" s="24"/>
      <c r="R41" s="25"/>
      <c r="S41" s="15"/>
      <c r="T41" s="7"/>
      <c r="U41" s="10"/>
      <c r="V41" s="10"/>
      <c r="W41" s="10"/>
      <c r="X41" s="10"/>
    </row>
    <row r="42" spans="2:24" x14ac:dyDescent="0.25">
      <c r="B42" s="21"/>
      <c r="C42" s="1305"/>
      <c r="D42" s="1306"/>
      <c r="E42" s="22"/>
      <c r="F42" s="18"/>
      <c r="G42" s="17"/>
      <c r="H42" s="12"/>
      <c r="I42" s="12"/>
      <c r="J42" s="1305"/>
      <c r="K42" s="1306"/>
      <c r="L42" s="19"/>
      <c r="M42" s="11"/>
      <c r="N42" s="14"/>
      <c r="O42" s="20"/>
      <c r="P42" s="24"/>
      <c r="Q42" s="24"/>
      <c r="R42" s="25"/>
      <c r="S42" s="15"/>
      <c r="T42" s="7"/>
      <c r="U42" s="10"/>
      <c r="V42" s="10"/>
      <c r="W42" s="10"/>
      <c r="X42" s="10"/>
    </row>
    <row r="43" spans="2:24" x14ac:dyDescent="0.25">
      <c r="B43" s="21"/>
      <c r="C43" s="1305"/>
      <c r="D43" s="1306"/>
      <c r="E43" s="22"/>
      <c r="F43" s="18"/>
      <c r="G43" s="17"/>
      <c r="H43" s="12"/>
      <c r="I43" s="12"/>
      <c r="J43" s="1305"/>
      <c r="K43" s="1306"/>
      <c r="L43" s="19"/>
      <c r="M43" s="11"/>
      <c r="N43" s="14"/>
      <c r="O43" s="20"/>
      <c r="P43" s="24"/>
      <c r="Q43" s="24"/>
      <c r="R43" s="25"/>
      <c r="S43" s="15"/>
      <c r="T43" s="7"/>
      <c r="U43" s="10"/>
      <c r="V43" s="10"/>
      <c r="W43" s="10"/>
      <c r="X43" s="10"/>
    </row>
    <row r="44" spans="2:24" x14ac:dyDescent="0.25">
      <c r="B44" s="1286" t="s">
        <v>105</v>
      </c>
      <c r="C44" s="1287"/>
      <c r="D44" s="1287"/>
      <c r="E44" s="1287"/>
      <c r="F44" s="1287"/>
      <c r="G44" s="1287"/>
      <c r="H44" s="1287"/>
      <c r="I44" s="1287"/>
      <c r="J44" s="1287"/>
      <c r="K44" s="1287"/>
      <c r="L44" s="1287"/>
      <c r="M44" s="1287"/>
      <c r="N44" s="1287"/>
      <c r="O44" s="1287"/>
      <c r="P44" s="1287"/>
      <c r="Q44" s="1287"/>
      <c r="R44" s="1287"/>
      <c r="S44" s="1287"/>
      <c r="T44" s="1329"/>
    </row>
    <row r="45" spans="2:24" x14ac:dyDescent="0.25">
      <c r="B45" s="42" t="s">
        <v>47</v>
      </c>
      <c r="C45" s="1283" t="s">
        <v>107</v>
      </c>
      <c r="D45" s="1284"/>
      <c r="E45" s="1284"/>
      <c r="F45" s="1284"/>
      <c r="G45" s="1284"/>
      <c r="H45" s="1284"/>
      <c r="I45" s="1284"/>
      <c r="J45" s="1284"/>
      <c r="K45" s="1284"/>
      <c r="L45" s="1284"/>
      <c r="M45" s="1284"/>
      <c r="N45" s="1284"/>
      <c r="O45" s="1284"/>
      <c r="P45" s="1284"/>
      <c r="Q45" s="1284"/>
      <c r="R45" s="1284"/>
      <c r="S45" s="1284"/>
      <c r="T45" s="1289"/>
    </row>
    <row r="46" spans="2:24" x14ac:dyDescent="0.25">
      <c r="B46" s="42" t="s">
        <v>49</v>
      </c>
      <c r="C46" s="1283" t="s">
        <v>108</v>
      </c>
      <c r="D46" s="1284"/>
      <c r="E46" s="1284"/>
      <c r="F46" s="1284"/>
      <c r="G46" s="1284"/>
      <c r="H46" s="1284"/>
      <c r="I46" s="1284"/>
      <c r="J46" s="1284"/>
      <c r="K46" s="1284"/>
      <c r="L46" s="1284"/>
      <c r="M46" s="1284"/>
      <c r="N46" s="1284"/>
      <c r="O46" s="1284"/>
      <c r="P46" s="1284"/>
      <c r="Q46" s="1284"/>
      <c r="R46" s="1284"/>
      <c r="S46" s="1284"/>
      <c r="T46" s="1289"/>
    </row>
    <row r="47" spans="2:24" x14ac:dyDescent="0.25">
      <c r="B47" s="42" t="s">
        <v>22</v>
      </c>
      <c r="C47" s="1283" t="s">
        <v>114</v>
      </c>
      <c r="D47" s="1284"/>
      <c r="E47" s="1284"/>
      <c r="F47" s="1284"/>
      <c r="G47" s="1284"/>
      <c r="H47" s="1284"/>
      <c r="I47" s="1284"/>
      <c r="J47" s="1284"/>
      <c r="K47" s="1284"/>
      <c r="L47" s="1284"/>
      <c r="M47" s="1284"/>
      <c r="N47" s="1284"/>
      <c r="O47" s="1284"/>
      <c r="P47" s="1284"/>
      <c r="Q47" s="1284"/>
      <c r="R47" s="1284"/>
      <c r="S47" s="1284"/>
      <c r="T47" s="1289"/>
    </row>
    <row r="48" spans="2:24" x14ac:dyDescent="0.25">
      <c r="B48" s="42" t="s">
        <v>52</v>
      </c>
      <c r="C48" s="1283" t="s">
        <v>109</v>
      </c>
      <c r="D48" s="1284"/>
      <c r="E48" s="1284"/>
      <c r="F48" s="1284"/>
      <c r="G48" s="1284"/>
      <c r="H48" s="1284"/>
      <c r="I48" s="1284"/>
      <c r="J48" s="1284"/>
      <c r="K48" s="1284"/>
      <c r="L48" s="1284"/>
      <c r="M48" s="1284"/>
      <c r="N48" s="1284"/>
      <c r="O48" s="1284"/>
      <c r="P48" s="1284"/>
      <c r="Q48" s="1284"/>
      <c r="R48" s="1284"/>
      <c r="S48" s="1284"/>
      <c r="T48" s="1289"/>
    </row>
    <row r="49" spans="2:20" x14ac:dyDescent="0.25">
      <c r="B49" s="1330" t="s">
        <v>101</v>
      </c>
      <c r="C49" s="1330"/>
      <c r="D49" s="1330"/>
      <c r="E49" s="1330"/>
      <c r="F49" s="1330"/>
      <c r="G49" s="1330"/>
      <c r="H49" s="1330"/>
      <c r="I49" s="1330"/>
      <c r="J49" s="1330"/>
      <c r="K49" s="1330"/>
      <c r="L49" s="1330"/>
      <c r="M49" s="1330"/>
      <c r="N49" s="1330"/>
      <c r="O49" s="1330"/>
      <c r="P49" s="1330"/>
      <c r="Q49" s="1330"/>
      <c r="R49" s="1330"/>
      <c r="S49" s="1330"/>
      <c r="T49" s="1331"/>
    </row>
    <row r="50" spans="2:20" x14ac:dyDescent="0.25">
      <c r="B50" s="9" t="s">
        <v>56</v>
      </c>
      <c r="C50" s="1314" t="s">
        <v>111</v>
      </c>
      <c r="D50" s="1315"/>
      <c r="E50" s="1315"/>
      <c r="F50" s="1316"/>
      <c r="G50" s="1314" t="s">
        <v>112</v>
      </c>
      <c r="H50" s="1315"/>
      <c r="I50" s="1315"/>
      <c r="J50" s="1316"/>
      <c r="K50" s="1314" t="s">
        <v>113</v>
      </c>
      <c r="L50" s="1315"/>
      <c r="M50" s="1315"/>
      <c r="N50" s="1315"/>
      <c r="O50" s="1315"/>
      <c r="P50" s="1315"/>
      <c r="Q50" s="1315"/>
      <c r="R50" s="1315"/>
      <c r="S50" s="1315"/>
      <c r="T50" s="1316"/>
    </row>
    <row r="51" spans="2:20" ht="37.9" customHeight="1" x14ac:dyDescent="0.25">
      <c r="B51" s="43" t="s">
        <v>90</v>
      </c>
      <c r="C51" s="1321"/>
      <c r="D51" s="1322"/>
      <c r="E51" s="1322"/>
      <c r="F51" s="1322"/>
      <c r="G51" s="1323"/>
      <c r="H51" s="1323"/>
      <c r="I51" s="1323"/>
      <c r="J51" s="1323"/>
      <c r="K51" s="1321">
        <v>0.5</v>
      </c>
      <c r="L51" s="1322"/>
      <c r="M51" s="1322"/>
      <c r="N51" s="1322"/>
      <c r="O51" s="1322"/>
      <c r="P51" s="1322"/>
      <c r="Q51" s="1322"/>
      <c r="R51" s="1322"/>
      <c r="S51" s="1322"/>
      <c r="T51" s="1324"/>
    </row>
    <row r="52" spans="2:20" x14ac:dyDescent="0.25">
      <c r="B52" s="1307" t="s">
        <v>104</v>
      </c>
      <c r="C52" s="1307"/>
      <c r="D52" s="1307"/>
      <c r="E52" s="1307"/>
      <c r="F52" s="1307"/>
      <c r="G52" s="1307"/>
      <c r="H52" s="1307"/>
      <c r="I52" s="1307"/>
      <c r="J52" s="1307"/>
      <c r="K52" s="1307"/>
      <c r="L52" s="1307"/>
      <c r="M52" s="1307"/>
      <c r="N52" s="1307"/>
      <c r="O52" s="1307"/>
      <c r="P52" s="1307"/>
      <c r="Q52" s="1307"/>
      <c r="R52" s="1307"/>
      <c r="S52" s="1307"/>
      <c r="T52" s="1308"/>
    </row>
    <row r="53" spans="2:20" x14ac:dyDescent="0.25">
      <c r="B53" s="40" t="s">
        <v>61</v>
      </c>
      <c r="C53" s="56">
        <v>0.95</v>
      </c>
      <c r="D53" s="57"/>
      <c r="E53" s="53"/>
      <c r="F53" s="53"/>
      <c r="G53" s="53"/>
      <c r="H53" s="53"/>
      <c r="I53" s="53"/>
      <c r="J53" s="53"/>
      <c r="K53" s="53"/>
      <c r="L53" s="53"/>
      <c r="M53" s="53"/>
      <c r="N53" s="53"/>
      <c r="O53" s="53"/>
      <c r="P53" s="53"/>
      <c r="Q53" s="53"/>
      <c r="R53" s="53"/>
      <c r="S53" s="53"/>
      <c r="T53" s="54"/>
    </row>
    <row r="54" spans="2:20" x14ac:dyDescent="0.25">
      <c r="B54" s="40" t="s">
        <v>62</v>
      </c>
      <c r="C54" s="56">
        <f>+K51</f>
        <v>0.5</v>
      </c>
      <c r="D54" s="58"/>
      <c r="E54" s="52"/>
      <c r="F54" s="52"/>
      <c r="G54" s="52"/>
      <c r="H54" s="52"/>
      <c r="I54" s="52"/>
      <c r="J54" s="52"/>
      <c r="K54" s="52"/>
      <c r="L54" s="52"/>
      <c r="M54" s="52"/>
      <c r="N54" s="52"/>
      <c r="O54" s="52"/>
      <c r="P54" s="52"/>
      <c r="Q54" s="52"/>
      <c r="R54" s="52"/>
      <c r="S54" s="52"/>
      <c r="T54" s="55"/>
    </row>
    <row r="55" spans="2:20" ht="162" customHeight="1" x14ac:dyDescent="0.25">
      <c r="B55" s="1309"/>
      <c r="C55" s="1310"/>
      <c r="D55" s="1311"/>
      <c r="E55" s="1311"/>
      <c r="F55" s="1311"/>
      <c r="G55" s="1311"/>
      <c r="H55" s="1311"/>
      <c r="I55" s="1311"/>
      <c r="J55" s="1311"/>
      <c r="K55" s="1311"/>
      <c r="L55" s="1311"/>
      <c r="M55" s="1311"/>
      <c r="N55" s="1311"/>
      <c r="O55" s="1311"/>
      <c r="P55" s="1311"/>
      <c r="Q55" s="1311"/>
      <c r="R55" s="1311"/>
      <c r="S55" s="1311"/>
      <c r="T55" s="1312"/>
    </row>
    <row r="56" spans="2:20" ht="72" customHeight="1" x14ac:dyDescent="0.25"/>
  </sheetData>
  <sheetProtection formatCells="0" formatColumns="0" formatRows="0"/>
  <mergeCells count="79">
    <mergeCell ref="B1:R1"/>
    <mergeCell ref="P27:P28"/>
    <mergeCell ref="N27:N28"/>
    <mergeCell ref="S26:T26"/>
    <mergeCell ref="R27:R28"/>
    <mergeCell ref="F27:F28"/>
    <mergeCell ref="M27:M28"/>
    <mergeCell ref="E27:E28"/>
    <mergeCell ref="G27:G28"/>
    <mergeCell ref="B3:S3"/>
    <mergeCell ref="B4:S4"/>
    <mergeCell ref="C11:T11"/>
    <mergeCell ref="C10:T10"/>
    <mergeCell ref="B2:S2"/>
    <mergeCell ref="C12:T12"/>
    <mergeCell ref="C13:T13"/>
    <mergeCell ref="B44:T44"/>
    <mergeCell ref="C45:T45"/>
    <mergeCell ref="C46:T46"/>
    <mergeCell ref="C47:T47"/>
    <mergeCell ref="B49:T49"/>
    <mergeCell ref="B14:T14"/>
    <mergeCell ref="C15:T15"/>
    <mergeCell ref="C16:T16"/>
    <mergeCell ref="C17:T17"/>
    <mergeCell ref="B19:T19"/>
    <mergeCell ref="L27:L28"/>
    <mergeCell ref="J27:K28"/>
    <mergeCell ref="B22:T22"/>
    <mergeCell ref="B25:T25"/>
    <mergeCell ref="S27:T28"/>
    <mergeCell ref="O27:O28"/>
    <mergeCell ref="M26:R26"/>
    <mergeCell ref="H27:I27"/>
    <mergeCell ref="B26:J26"/>
    <mergeCell ref="Q27:Q28"/>
    <mergeCell ref="B27:B28"/>
    <mergeCell ref="C32:D32"/>
    <mergeCell ref="C33:D33"/>
    <mergeCell ref="C34:D34"/>
    <mergeCell ref="C35:D35"/>
    <mergeCell ref="C36:D36"/>
    <mergeCell ref="J43:K43"/>
    <mergeCell ref="B52:T52"/>
    <mergeCell ref="B55:T55"/>
    <mergeCell ref="C21:S21"/>
    <mergeCell ref="C18:T18"/>
    <mergeCell ref="C48:T48"/>
    <mergeCell ref="C50:F50"/>
    <mergeCell ref="C27:D28"/>
    <mergeCell ref="G50:J50"/>
    <mergeCell ref="C51:F51"/>
    <mergeCell ref="G51:J51"/>
    <mergeCell ref="K50:T50"/>
    <mergeCell ref="K51:T51"/>
    <mergeCell ref="C29:D29"/>
    <mergeCell ref="C30:D30"/>
    <mergeCell ref="C31:D31"/>
    <mergeCell ref="C42:D42"/>
    <mergeCell ref="C43:D43"/>
    <mergeCell ref="J29:K29"/>
    <mergeCell ref="J30:K30"/>
    <mergeCell ref="J31:K31"/>
    <mergeCell ref="J32:K32"/>
    <mergeCell ref="J33:K33"/>
    <mergeCell ref="J34:K34"/>
    <mergeCell ref="J35:K35"/>
    <mergeCell ref="J36:K36"/>
    <mergeCell ref="J37:K37"/>
    <mergeCell ref="J38:K38"/>
    <mergeCell ref="J39:K39"/>
    <mergeCell ref="J40:K40"/>
    <mergeCell ref="J41:K41"/>
    <mergeCell ref="J42:K42"/>
    <mergeCell ref="C37:D37"/>
    <mergeCell ref="C38:D38"/>
    <mergeCell ref="C39:D39"/>
    <mergeCell ref="C40:D40"/>
    <mergeCell ref="C41:D41"/>
  </mergeCells>
  <conditionalFormatting sqref="M29:M43">
    <cfRule type="cellIs" dxfId="5" priority="405" operator="equal">
      <formula>$W$12</formula>
    </cfRule>
  </conditionalFormatting>
  <dataValidations count="2">
    <dataValidation type="list" allowBlank="1" showInputMessage="1" showErrorMessage="1" sqref="M29:M43" xr:uid="{00000000-0002-0000-0600-000000000000}">
      <formula1>$W$10:$W$12</formula1>
    </dataValidation>
    <dataValidation type="list" allowBlank="1" showInputMessage="1" showErrorMessage="1" sqref="C11:T11" xr:uid="{00000000-0002-0000-0600-000001000000}">
      <formula1>Ejes_Estratégicos</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406" operator="containsText" id="{8D6C3821-2F14-4074-83D9-D6AD29B8CD83}">
            <xm:f>NOT(ISERROR(SEARCH($W$11,M29)))</xm:f>
            <xm:f>$W$11</xm:f>
            <x14:dxf>
              <font>
                <b/>
                <i val="0"/>
                <color theme="1"/>
              </font>
              <fill>
                <patternFill>
                  <bgColor rgb="FFFFFF00"/>
                </patternFill>
              </fill>
            </x14:dxf>
          </x14:cfRule>
          <x14:cfRule type="containsText" priority="407" operator="containsText" id="{B733A7C5-083E-4083-9A5C-CAF3876AF6B7}">
            <xm:f>NOT(ISERROR(SEARCH($W$10,M29)))</xm:f>
            <xm:f>$W$10</xm:f>
            <x14:dxf>
              <font>
                <b/>
                <i val="0"/>
                <color theme="0"/>
              </font>
              <fill>
                <patternFill>
                  <bgColor rgb="FF00B050"/>
                </patternFill>
              </fill>
            </x14:dxf>
          </x14:cfRule>
          <xm:sqref>M29:M43</xm:sqref>
        </x14:conditionalFormatting>
        <x14:conditionalFormatting xmlns:xm="http://schemas.microsoft.com/office/excel/2006/main">
          <x14:cfRule type="containsText" priority="400" operator="containsText" id="{45BB609F-F9E5-4911-9B2B-34170E632A21}">
            <xm:f>NOT(ISERROR(SEARCH($Y$12,R29)))</xm:f>
            <xm:f>$Y$12</xm:f>
            <x14:dxf>
              <font>
                <b/>
                <i val="0"/>
                <color theme="0"/>
              </font>
              <fill>
                <patternFill>
                  <bgColor rgb="FFFF0000"/>
                </patternFill>
              </fill>
            </x14:dxf>
          </x14:cfRule>
          <x14:cfRule type="containsText" priority="401" operator="containsText" id="{EC2A5EDB-055D-4EDA-A231-31B385B887A8}">
            <xm:f>NOT(ISERROR(SEARCH($Y$11,R29)))</xm:f>
            <xm:f>$Y$11</xm:f>
            <x14:dxf>
              <font>
                <b/>
                <i val="0"/>
                <color theme="1"/>
              </font>
              <fill>
                <patternFill>
                  <bgColor rgb="FFFFFF00"/>
                </patternFill>
              </fill>
            </x14:dxf>
          </x14:cfRule>
          <x14:cfRule type="containsText" priority="402" operator="containsText" id="{E5FAE48D-FB85-454F-A2AE-477A516FA479}">
            <xm:f>NOT(ISERROR(SEARCH($Y$10,R29)))</xm:f>
            <xm:f>$Y$10</xm:f>
            <x14:dxf>
              <font>
                <b/>
                <i val="0"/>
                <color theme="0"/>
              </font>
              <fill>
                <patternFill>
                  <bgColor rgb="FF00B050"/>
                </patternFill>
              </fill>
            </x14:dxf>
          </x14:cfRule>
          <xm:sqref>R29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2000000}">
          <x14:formula1>
            <xm:f>'Datos listados'!$E$2:$E$9</xm:f>
          </x14:formula1>
          <xm:sqref>C12:T12</xm:sqref>
        </x14:dataValidation>
        <x14:dataValidation type="list" allowBlank="1" showInputMessage="1" showErrorMessage="1" xr:uid="{00000000-0002-0000-0600-000003000000}">
          <x14:formula1>
            <xm:f>'Datos listados'!$F$2:$F$16</xm:f>
          </x14:formula1>
          <xm:sqref>C13:T13</xm:sqref>
        </x14:dataValidation>
        <x14:dataValidation type="list" allowBlank="1" showInputMessage="1" showErrorMessage="1" xr:uid="{00000000-0002-0000-0600-000004000000}">
          <x14:formula1>
            <xm:f>'Datos listados'!$C$2:$C$12</xm:f>
          </x14:formula1>
          <xm:sqref>C10:T10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9</vt:i4>
      </vt:variant>
    </vt:vector>
  </HeadingPairs>
  <TitlesOfParts>
    <vt:vector size="16" baseType="lpstr">
      <vt:lpstr>Matriz Plan. Anual -Antigua</vt:lpstr>
      <vt:lpstr>Propuesta Final Matriz POA </vt:lpstr>
      <vt:lpstr>Insumos</vt:lpstr>
      <vt:lpstr>Datos listados</vt:lpstr>
      <vt:lpstr>DPyD (2)</vt:lpstr>
      <vt:lpstr>VCR</vt:lpstr>
      <vt:lpstr>DPyD</vt:lpstr>
      <vt:lpstr>'Matriz Plan. Anual -Antigua'!Área_de_impresión</vt:lpstr>
      <vt:lpstr>'Propuesta Final Matriz POA '!Área_de_impresión</vt:lpstr>
      <vt:lpstr>Centralización_de_los_Recursos</vt:lpstr>
      <vt:lpstr>Ejes_Estratégicos</vt:lpstr>
      <vt:lpstr>Fortalecimiento_Institucional</vt:lpstr>
      <vt:lpstr>Gestión_de_Caja_Activa</vt:lpstr>
      <vt:lpstr>Regulación_y_Normativa</vt:lpstr>
      <vt:lpstr>'DPyD (2)'!Selección</vt:lpstr>
      <vt:lpstr>Selección</vt:lpstr>
    </vt:vector>
  </TitlesOfParts>
  <Company>Top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dc:creator>
  <cp:lastModifiedBy>Patricia Mercedes Del Castillo Cazaño</cp:lastModifiedBy>
  <cp:lastPrinted>2023-01-06T19:05:49Z</cp:lastPrinted>
  <dcterms:created xsi:type="dcterms:W3CDTF">2002-04-25T12:39:12Z</dcterms:created>
  <dcterms:modified xsi:type="dcterms:W3CDTF">2023-01-06T19:05:55Z</dcterms:modified>
</cp:coreProperties>
</file>