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8915" windowHeight="1029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152" i="1" l="1"/>
  <c r="H151" i="1"/>
  <c r="H148" i="1"/>
  <c r="H147" i="1"/>
  <c r="H146" i="1"/>
  <c r="H145" i="1"/>
  <c r="H144" i="1"/>
  <c r="H143" i="1"/>
  <c r="F121" i="1"/>
  <c r="E105" i="1"/>
  <c r="F114" i="1" s="1"/>
  <c r="F120" i="1" s="1"/>
  <c r="F115" i="1"/>
  <c r="E106" i="1"/>
  <c r="F101" i="1"/>
  <c r="F100" i="1"/>
  <c r="E94" i="1"/>
  <c r="E91" i="1"/>
  <c r="E87" i="1"/>
  <c r="E75" i="1"/>
  <c r="E83" i="1"/>
  <c r="E70" i="1"/>
  <c r="F68" i="1"/>
  <c r="E61" i="1"/>
  <c r="E58" i="1"/>
  <c r="E54" i="1"/>
  <c r="E51" i="1"/>
  <c r="E48" i="1"/>
  <c r="E45" i="1"/>
  <c r="E36" i="1"/>
  <c r="F44" i="1"/>
  <c r="E32" i="1"/>
  <c r="E27" i="1"/>
  <c r="E30" i="1"/>
  <c r="E21" i="1"/>
  <c r="E81" i="1"/>
  <c r="E20" i="1"/>
  <c r="E117" i="1" l="1"/>
  <c r="E115" i="1"/>
  <c r="E101" i="1"/>
</calcChain>
</file>

<file path=xl/sharedStrings.xml><?xml version="1.0" encoding="utf-8"?>
<sst xmlns="http://schemas.openxmlformats.org/spreadsheetml/2006/main" count="203" uniqueCount="202">
  <si>
    <t>EJECUCIÓN PRESUPUESTARIA,  2014</t>
  </si>
  <si>
    <t>Período del 01/01/2014 al 31/12/2014</t>
  </si>
  <si>
    <t>(En RD$)</t>
  </si>
  <si>
    <t>RD$</t>
  </si>
  <si>
    <t>BALANCE DISPONIBLE PARA COMPROMISOS PENDIENTES AL 31/12/2014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</si>
  <si>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</si>
  <si>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</si>
  <si>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</si>
  <si>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</si>
  <si>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</si>
  <si>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</si>
  <si>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</si>
  <si>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</si>
  <si>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</si>
  <si>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</si>
  <si>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</si>
  <si>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</si>
  <si>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</si>
  <si>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</si>
  <si>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</si>
  <si>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</si>
  <si>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</si>
  <si>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</si>
  <si>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</si>
  <si>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</si>
  <si>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</si>
  <si>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</si>
  <si>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</si>
  <si>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2.1.2.2.06</t>
  </si>
  <si>
    <t>Comp. Por Resultados</t>
  </si>
  <si>
    <t>GRATIFICACIONES Y BONIFICACIONES</t>
  </si>
  <si>
    <t>2.1.4.2.03</t>
  </si>
  <si>
    <t>Gratificaciones por aniversario de institucion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</si>
  <si>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</si>
  <si>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</si>
  <si>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</si>
  <si>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</si>
  <si>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</si>
  <si>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</si>
  <si>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</si>
  <si>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</si>
  <si>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</si>
  <si>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</si>
  <si>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</si>
  <si>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</si>
  <si>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</si>
  <si>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</si>
  <si>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</si>
  <si>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</si>
  <si>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</si>
  <si>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</si>
  <si>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</si>
  <si>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</si>
  <si>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</si>
  <si>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</si>
  <si>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</si>
  <si>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2.2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</si>
  <si>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</si>
  <si>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</si>
  <si>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</si>
  <si>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</si>
  <si>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</si>
  <si>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</si>
  <si>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</si>
  <si>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</si>
  <si>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</si>
  <si>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</si>
  <si>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</si>
  <si>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</si>
  <si>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</si>
  <si>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</si>
  <si>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</si>
  <si>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</si>
  <si>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</si>
  <si>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</si>
  <si>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</si>
  <si>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</si>
  <si>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</si>
  <si>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</si>
  <si>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</si>
  <si>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</si>
  <si>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</si>
  <si>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</si>
  <si>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</si>
  <si>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</si>
  <si>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</si>
  <si>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</si>
  <si>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</si>
  <si>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</si>
  <si>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</si>
  <si>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</si>
  <si>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</si>
  <si>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</si>
  <si>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</si>
  <si>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</si>
  <si>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2.2.8.9</t>
  </si>
  <si>
    <t>Otros gastos operativos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</si>
  <si>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</si>
  <si>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</si>
  <si>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</si>
  <si>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</si>
  <si>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</si>
  <si>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</si>
  <si>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</si>
  <si>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</si>
  <si>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</si>
  <si>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</si>
  <si>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</si>
  <si>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</si>
  <si>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</si>
  <si>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</si>
  <si>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</si>
  <si>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</si>
  <si>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</si>
  <si>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</si>
  <si>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</si>
  <si>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</si>
  <si>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</si>
  <si>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</si>
  <si>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</si>
  <si>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</si>
  <si>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</si>
  <si>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</si>
  <si>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</si>
  <si>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</si>
  <si>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</si>
  <si>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</si>
  <si>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</si>
  <si>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</si>
  <si>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</si>
  <si>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</si>
  <si>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</si>
  <si>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</si>
  <si>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</si>
  <si>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</si>
  <si>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</si>
  <si>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</si>
  <si>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</si>
  <si>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</si>
  <si>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</si>
  <si>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</si>
  <si>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</si>
  <si>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</si>
  <si>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</si>
  <si>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</si>
  <si>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</si>
  <si>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</si>
  <si>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</si>
  <si>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</si>
  <si>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</si>
  <si>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</si>
  <si>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</si>
  <si>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</si>
  <si>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</si>
  <si>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</si>
  <si>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</si>
  <si>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</si>
  <si>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</si>
  <si>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</si>
  <si>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</si>
  <si>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</si>
  <si>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</si>
  <si>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</si>
  <si>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</si>
  <si>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</si>
  <si>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</si>
  <si>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</si>
  <si>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</si>
  <si>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</si>
  <si>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</si>
  <si>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</si>
  <si>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</si>
  <si>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</si>
  <si>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</si>
  <si>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</si>
  <si>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2.6.8.3</t>
  </si>
  <si>
    <t>Programas de informatica y base de datos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</si>
  <si>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</si>
  <si>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</si>
  <si>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</si>
  <si>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</si>
  <si>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</si>
  <si>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</si>
  <si>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</si>
  <si>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</si>
  <si>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</si>
  <si>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</si>
  <si>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</si>
  <si>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</si>
  <si>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</si>
  <si>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</si>
  <si>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</si>
  <si>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</si>
  <si>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</si>
  <si>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</si>
  <si>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</si>
  <si>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</si>
  <si>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</si>
  <si>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</si>
  <si>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</si>
  <si>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TOTAL INGRESOS POR PARTIDAS PRESUPUESTARIAS, JULIO, 2014 (PRESUPUESTO ASIGNADO 2014)</t>
  </si>
  <si>
    <t>2.6.1.4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</si>
</sst>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96">
    <xf numFmtId="0" fontId="0" fillId="0" borderId="0" xfId="0"/>
    <xf numFmtId="165" fontId="2" fillId="0" borderId="0" xfId="2" applyFont="1" applyAlignment="1">
      <alignment horizontal="center"/>
    </xf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4" applyFont="1" applyBorder="1" applyAlignment="1">
      <alignment wrapText="1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6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4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4" fillId="0" borderId="0" xfId="2" applyFont="1" applyBorder="1" applyAlignment="1">
      <alignment horizontal="center"/>
    </xf>
    <xf numFmtId="165" fontId="7" fillId="0" borderId="0" xfId="2" applyFont="1"/>
    <xf numFmtId="4" fontId="1" fillId="0" borderId="0" xfId="4" applyNumberFormat="1" applyFont="1" applyBorder="1">
      <alignment wrapText="1"/>
    </xf>
    <xf numFmtId="0" fontId="5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4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4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4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4" fillId="2" borderId="0" xfId="2" applyFont="1" applyFill="1" applyBorder="1"/>
    <xf numFmtId="4" fontId="8" fillId="0" borderId="3" xfId="2" applyNumberFormat="1" applyFont="1" applyBorder="1" applyAlignment="1"/>
    <xf numFmtId="4" fontId="9" fillId="0" borderId="0" xfId="2" applyNumberFormat="1" applyFont="1" applyBorder="1" applyAlignment="1"/>
    <xf numFmtId="4" fontId="9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10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4" fillId="0" borderId="0" xfId="1" applyFont="1" applyFill="1" applyBorder="1"/>
    <xf numFmtId="0" fontId="4" fillId="0" borderId="0" xfId="1" applyFont="1" applyAlignment="1">
      <alignment horizontal="center"/>
    </xf>
    <xf numFmtId="0" fontId="11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4" fontId="4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4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4" fillId="6" borderId="2" xfId="2" applyFont="1" applyFill="1" applyBorder="1"/>
    <xf numFmtId="0" fontId="4" fillId="4" borderId="0" xfId="1" applyFont="1" applyFill="1" applyBorder="1"/>
    <xf numFmtId="0" fontId="2" fillId="4" borderId="0" xfId="1" applyFont="1" applyFill="1" applyBorder="1" applyAlignment="1">
      <alignment wrapText="1"/>
    </xf>
    <xf numFmtId="0" fontId="2" fillId="5" borderId="0" xfId="1" applyFont="1" applyFill="1" applyBorder="1"/>
    <xf numFmtId="164" fontId="12" fillId="0" borderId="0" xfId="3" applyFont="1" applyFill="1" applyBorder="1" applyAlignment="1">
      <alignment horizontal="right"/>
    </xf>
    <xf numFmtId="164" fontId="12" fillId="5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164" fontId="2" fillId="7" borderId="0" xfId="3" applyFont="1" applyFill="1" applyBorder="1" applyAlignment="1">
      <alignment horizontal="right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4" fillId="2" borderId="0" xfId="1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3" fillId="6" borderId="0" xfId="0" applyNumberFormat="1" applyFont="1" applyFill="1"/>
    <xf numFmtId="0" fontId="1" fillId="0" borderId="0" xfId="1" applyFont="1" applyBorder="1" applyAlignment="1">
      <alignment wrapText="1"/>
    </xf>
    <xf numFmtId="164" fontId="14" fillId="4" borderId="0" xfId="3" applyFont="1" applyFill="1" applyBorder="1" applyAlignment="1">
      <alignment horizontal="right"/>
    </xf>
    <xf numFmtId="43" fontId="12" fillId="5" borderId="0" xfId="3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tabSelected="1" topLeftCell="A116" workbookViewId="0">
      <selection activeCell="H153" sqref="H153"/>
    </sheetView>
  </sheetViews>
  <sheetFormatPr baseColWidth="10" defaultRowHeight="15" x14ac:dyDescent="0.25"/>
  <cols>
    <col min="1" max="1" width="10.28515625" customWidth="1"/>
    <col min="2" max="2" width="10.140625" customWidth="1"/>
    <col min="4" max="4" width="45.7109375" customWidth="1"/>
    <col min="5" max="5" width="16.85546875" customWidth="1"/>
    <col min="6" max="6" width="18.7109375" customWidth="1"/>
    <col min="7" max="7" width="30.85546875" customWidth="1"/>
    <col min="8" max="8" width="20.85546875" customWidth="1"/>
  </cols>
  <sheetData>
    <row r="1" spans="1:8" x14ac:dyDescent="0.25">
      <c r="A1" s="3"/>
      <c r="B1" s="3"/>
      <c r="C1" s="3"/>
      <c r="D1" s="3"/>
      <c r="E1" s="3"/>
      <c r="F1" s="3"/>
      <c r="G1" s="3"/>
      <c r="H1" s="3"/>
    </row>
    <row r="3" spans="1:8" x14ac:dyDescent="0.25">
      <c r="A3" s="3"/>
      <c r="B3" s="3"/>
      <c r="C3" s="3"/>
      <c r="D3" s="56"/>
      <c r="E3" s="3"/>
      <c r="F3" s="3"/>
      <c r="G3" s="3"/>
      <c r="H3" s="3"/>
    </row>
    <row r="5" spans="1:8" x14ac:dyDescent="0.25">
      <c r="A5" s="3"/>
      <c r="B5" s="3"/>
      <c r="C5" s="3"/>
      <c r="D5" s="3"/>
      <c r="E5" s="56"/>
      <c r="F5" s="3"/>
      <c r="G5" s="3"/>
      <c r="H5" s="3"/>
    </row>
    <row r="6" spans="1:8" ht="18" x14ac:dyDescent="0.25">
      <c r="A6" s="93"/>
      <c r="B6" s="93"/>
      <c r="C6" s="93"/>
      <c r="D6" s="93"/>
      <c r="E6" s="93"/>
      <c r="F6" s="93"/>
      <c r="G6" s="12"/>
      <c r="H6" s="12"/>
    </row>
    <row r="7" spans="1:8" x14ac:dyDescent="0.25">
      <c r="A7" s="8"/>
      <c r="B7" s="8"/>
      <c r="C7" s="8"/>
      <c r="D7" s="4"/>
      <c r="E7" s="3"/>
      <c r="F7" s="3"/>
      <c r="G7" s="3"/>
      <c r="H7" s="3"/>
    </row>
    <row r="8" spans="1:8" ht="15.75" x14ac:dyDescent="0.25">
      <c r="A8" s="94" t="s">
        <v>0</v>
      </c>
      <c r="B8" s="94"/>
      <c r="C8" s="94"/>
      <c r="D8" s="94"/>
      <c r="E8" s="94"/>
      <c r="F8" s="94"/>
      <c r="G8" s="3"/>
      <c r="H8" s="3"/>
    </row>
    <row r="9" spans="1:8" ht="15.75" x14ac:dyDescent="0.25">
      <c r="A9" s="94" t="s">
        <v>1</v>
      </c>
      <c r="B9" s="94"/>
      <c r="C9" s="94"/>
      <c r="D9" s="94"/>
      <c r="E9" s="94"/>
      <c r="F9" s="94"/>
      <c r="G9" s="3"/>
      <c r="H9" s="3"/>
    </row>
    <row r="10" spans="1:8" ht="15.75" x14ac:dyDescent="0.25">
      <c r="A10" s="94" t="s">
        <v>2</v>
      </c>
      <c r="B10" s="94"/>
      <c r="C10" s="94"/>
      <c r="D10" s="94"/>
      <c r="E10" s="94"/>
      <c r="F10" s="94"/>
      <c r="G10" s="3"/>
      <c r="H10" s="3"/>
    </row>
    <row r="11" spans="1:8" ht="15.75" x14ac:dyDescent="0.25">
      <c r="A11" s="55"/>
      <c r="B11" s="55"/>
      <c r="C11" s="55"/>
      <c r="D11" s="55"/>
      <c r="E11" s="55"/>
      <c r="F11" s="55"/>
      <c r="G11" s="3"/>
      <c r="H11" s="3"/>
    </row>
    <row r="12" spans="1:8" ht="15.75" x14ac:dyDescent="0.25">
      <c r="A12" s="55"/>
      <c r="B12" s="55"/>
      <c r="C12" s="55"/>
      <c r="D12" s="55"/>
      <c r="E12" s="55"/>
      <c r="F12" s="55"/>
      <c r="G12" s="3"/>
      <c r="H12" s="3"/>
    </row>
    <row r="13" spans="1:8" ht="15.75" x14ac:dyDescent="0.25">
      <c r="A13" s="9"/>
      <c r="B13" s="9"/>
      <c r="C13" s="9"/>
      <c r="D13" s="17"/>
      <c r="E13" s="18"/>
      <c r="F13" s="31" t="s">
        <v>3</v>
      </c>
      <c r="G13" s="3"/>
      <c r="H13" s="3"/>
    </row>
    <row r="14" spans="1:8" x14ac:dyDescent="0.25">
      <c r="A14" s="50" t="s">
        <v>4</v>
      </c>
      <c r="B14" s="50"/>
      <c r="C14" s="19"/>
      <c r="D14" s="10"/>
      <c r="E14" s="20"/>
      <c r="F14" s="48"/>
      <c r="G14" s="3"/>
      <c r="H14" s="3"/>
    </row>
    <row r="15" spans="1:8" ht="15.75" thickBot="1" x14ac:dyDescent="0.3">
      <c r="A15" s="50" t="s">
        <v>200</v>
      </c>
      <c r="B15" s="50"/>
      <c r="C15" s="19"/>
      <c r="D15" s="10"/>
      <c r="E15" s="20"/>
      <c r="F15" s="49">
        <v>383883443</v>
      </c>
      <c r="G15" s="3"/>
      <c r="H15" s="3"/>
    </row>
    <row r="16" spans="1:8" ht="15.75" thickBot="1" x14ac:dyDescent="0.3">
      <c r="A16" s="19" t="s">
        <v>5</v>
      </c>
      <c r="B16" s="19"/>
      <c r="C16" s="9"/>
      <c r="D16" s="17"/>
      <c r="E16" s="20"/>
      <c r="F16" s="47">
        <v>383883443</v>
      </c>
      <c r="G16" s="3"/>
      <c r="H16" s="3"/>
    </row>
    <row r="17" spans="1:8" ht="16.5" thickTop="1" x14ac:dyDescent="0.25">
      <c r="A17" s="19"/>
      <c r="B17" s="9"/>
      <c r="C17" s="9"/>
      <c r="D17" s="17"/>
      <c r="E17" s="20"/>
      <c r="F17" s="26"/>
      <c r="G17" s="3"/>
    </row>
    <row r="18" spans="1:8" ht="15.75" x14ac:dyDescent="0.25">
      <c r="A18" s="95" t="s">
        <v>6</v>
      </c>
      <c r="B18" s="95"/>
      <c r="C18" s="95"/>
      <c r="D18" s="95"/>
      <c r="E18" s="95"/>
      <c r="F18" s="26"/>
      <c r="G18" s="29"/>
    </row>
    <row r="19" spans="1:8" ht="15.75" x14ac:dyDescent="0.25">
      <c r="A19" s="34" t="s">
        <v>7</v>
      </c>
      <c r="B19" s="34" t="s">
        <v>8</v>
      </c>
      <c r="C19" s="34" t="s">
        <v>9</v>
      </c>
      <c r="D19" s="35" t="s">
        <v>10</v>
      </c>
      <c r="E19" s="36">
        <v>2014</v>
      </c>
      <c r="F19" s="18"/>
      <c r="G19" s="29"/>
    </row>
    <row r="20" spans="1:8" ht="15.75" x14ac:dyDescent="0.25">
      <c r="A20" s="37" t="s">
        <v>11</v>
      </c>
      <c r="B20" s="38"/>
      <c r="C20" s="38"/>
      <c r="D20" s="39" t="s">
        <v>12</v>
      </c>
      <c r="E20" s="40">
        <f>E21+E27+E30+E32+E36</f>
        <v>95191812.570000008</v>
      </c>
      <c r="F20" s="18"/>
      <c r="G20" s="53"/>
    </row>
    <row r="21" spans="1:8" x14ac:dyDescent="0.25">
      <c r="A21" s="13"/>
      <c r="B21" s="6" t="s">
        <v>13</v>
      </c>
      <c r="C21" s="13"/>
      <c r="D21" s="21" t="s">
        <v>14</v>
      </c>
      <c r="E21" s="78">
        <f>E22+E23+E24+E25+E26</f>
        <v>64262967.829999998</v>
      </c>
      <c r="F21" s="18"/>
      <c r="G21" s="29"/>
    </row>
    <row r="22" spans="1:8" x14ac:dyDescent="0.25">
      <c r="A22" s="13"/>
      <c r="B22" s="13"/>
      <c r="C22" s="13" t="s">
        <v>15</v>
      </c>
      <c r="D22" s="7" t="s">
        <v>16</v>
      </c>
      <c r="E22" s="24">
        <v>50503943.5</v>
      </c>
      <c r="F22" s="51"/>
      <c r="G22" s="29"/>
    </row>
    <row r="23" spans="1:8" x14ac:dyDescent="0.25">
      <c r="A23" s="13"/>
      <c r="B23" s="13"/>
      <c r="C23" s="13" t="s">
        <v>17</v>
      </c>
      <c r="D23" s="7" t="s">
        <v>18</v>
      </c>
      <c r="E23" s="24">
        <v>12266724</v>
      </c>
      <c r="F23" s="51"/>
      <c r="G23" s="29"/>
    </row>
    <row r="24" spans="1:8" x14ac:dyDescent="0.25">
      <c r="A24" s="13"/>
      <c r="B24" s="13"/>
      <c r="C24" s="13" t="s">
        <v>19</v>
      </c>
      <c r="D24" s="7" t="s">
        <v>20</v>
      </c>
      <c r="E24" s="24">
        <v>988846.25</v>
      </c>
      <c r="F24" s="51"/>
      <c r="G24" s="29"/>
    </row>
    <row r="25" spans="1:8" x14ac:dyDescent="0.25">
      <c r="A25" s="13"/>
      <c r="B25" s="13"/>
      <c r="C25" s="13" t="s">
        <v>21</v>
      </c>
      <c r="D25" s="7" t="s">
        <v>22</v>
      </c>
      <c r="E25" s="24">
        <v>455000</v>
      </c>
      <c r="F25" s="51"/>
      <c r="G25" s="29"/>
    </row>
    <row r="26" spans="1:8" x14ac:dyDescent="0.25">
      <c r="A26" s="13"/>
      <c r="B26" s="13"/>
      <c r="C26" s="13" t="s">
        <v>23</v>
      </c>
      <c r="D26" s="7" t="s">
        <v>24</v>
      </c>
      <c r="E26" s="24">
        <v>48454.080000000002</v>
      </c>
      <c r="F26" s="51"/>
      <c r="G26" s="29"/>
    </row>
    <row r="27" spans="1:8" x14ac:dyDescent="0.25">
      <c r="A27" s="6"/>
      <c r="B27" s="6"/>
      <c r="C27" s="6"/>
      <c r="D27" s="21" t="s">
        <v>25</v>
      </c>
      <c r="E27" s="78">
        <f>E28+E29</f>
        <v>7936582.75</v>
      </c>
      <c r="F27" s="18"/>
      <c r="G27" s="29"/>
    </row>
    <row r="28" spans="1:8" x14ac:dyDescent="0.25">
      <c r="A28" s="6"/>
      <c r="B28" s="6"/>
      <c r="C28" s="13" t="s">
        <v>26</v>
      </c>
      <c r="D28" s="7" t="s">
        <v>27</v>
      </c>
      <c r="E28" s="24">
        <v>7936582.75</v>
      </c>
      <c r="F28" s="18"/>
      <c r="G28" s="29"/>
    </row>
    <row r="29" spans="1:8" x14ac:dyDescent="0.25">
      <c r="A29" s="13"/>
      <c r="B29" s="13"/>
      <c r="C29" s="13" t="s">
        <v>28</v>
      </c>
      <c r="D29" s="7" t="s">
        <v>29</v>
      </c>
      <c r="E29" s="24">
        <v>0</v>
      </c>
      <c r="F29" s="18"/>
      <c r="G29" s="29"/>
    </row>
    <row r="30" spans="1:8" x14ac:dyDescent="0.25">
      <c r="A30" s="13"/>
      <c r="B30" s="13"/>
      <c r="C30" s="13"/>
      <c r="D30" s="21" t="s">
        <v>30</v>
      </c>
      <c r="E30" s="78">
        <f>E31</f>
        <v>9226647.3900000006</v>
      </c>
      <c r="F30" s="18"/>
      <c r="G30" s="29"/>
    </row>
    <row r="31" spans="1:8" x14ac:dyDescent="0.25">
      <c r="A31" s="13"/>
      <c r="B31" s="13"/>
      <c r="C31" s="13" t="s">
        <v>31</v>
      </c>
      <c r="D31" s="7" t="s">
        <v>32</v>
      </c>
      <c r="E31" s="24">
        <v>9226647.3900000006</v>
      </c>
      <c r="F31" s="18"/>
      <c r="G31" s="29"/>
    </row>
    <row r="32" spans="1:8" x14ac:dyDescent="0.25">
      <c r="A32" s="13"/>
      <c r="B32" s="6"/>
      <c r="C32" s="13"/>
      <c r="D32" s="21" t="s">
        <v>33</v>
      </c>
      <c r="E32" s="78">
        <f>E33+E34+E35</f>
        <v>8852666.9800000004</v>
      </c>
      <c r="F32" s="18"/>
      <c r="G32" s="29"/>
      <c r="H32" s="2"/>
    </row>
    <row r="33" spans="1:8" x14ac:dyDescent="0.25">
      <c r="A33" s="13"/>
      <c r="B33" s="13"/>
      <c r="C33" s="13" t="s">
        <v>34</v>
      </c>
      <c r="D33" s="7" t="s">
        <v>35</v>
      </c>
      <c r="E33" s="24">
        <v>4027097.72</v>
      </c>
      <c r="F33" s="18"/>
      <c r="G33" s="29"/>
      <c r="H33" s="2"/>
    </row>
    <row r="34" spans="1:8" x14ac:dyDescent="0.25">
      <c r="A34" s="13"/>
      <c r="B34" s="13"/>
      <c r="C34" s="13" t="s">
        <v>36</v>
      </c>
      <c r="D34" s="17" t="s">
        <v>37</v>
      </c>
      <c r="E34" s="24">
        <v>4381748.4400000004</v>
      </c>
      <c r="F34" s="18"/>
      <c r="G34" s="29"/>
      <c r="H34" s="2"/>
    </row>
    <row r="35" spans="1:8" x14ac:dyDescent="0.25">
      <c r="A35" s="13"/>
      <c r="B35" s="13"/>
      <c r="C35" s="13" t="s">
        <v>38</v>
      </c>
      <c r="D35" s="17" t="s">
        <v>39</v>
      </c>
      <c r="E35" s="24">
        <v>443820.82</v>
      </c>
      <c r="F35" s="18"/>
      <c r="G35" s="29"/>
      <c r="H35" s="2"/>
    </row>
    <row r="36" spans="1:8" x14ac:dyDescent="0.25">
      <c r="A36" s="6"/>
      <c r="B36" s="6"/>
      <c r="C36" s="6"/>
      <c r="D36" s="21" t="s">
        <v>40</v>
      </c>
      <c r="E36" s="78">
        <f>E37+E38+E39+E40+E41+E42+E43</f>
        <v>4912947.62</v>
      </c>
      <c r="F36" s="18"/>
      <c r="G36" s="29"/>
      <c r="H36" s="2"/>
    </row>
    <row r="37" spans="1:8" x14ac:dyDescent="0.25">
      <c r="A37" s="13"/>
      <c r="B37" s="13"/>
      <c r="C37" s="13" t="s">
        <v>41</v>
      </c>
      <c r="D37" s="17" t="s">
        <v>42</v>
      </c>
      <c r="E37" s="24">
        <v>84960</v>
      </c>
      <c r="F37" s="18"/>
      <c r="G37" s="29"/>
      <c r="H37" s="2"/>
    </row>
    <row r="38" spans="1:8" x14ac:dyDescent="0.25">
      <c r="A38" s="13"/>
      <c r="B38" s="13"/>
      <c r="C38" s="13" t="s">
        <v>43</v>
      </c>
      <c r="D38" s="7" t="s">
        <v>44</v>
      </c>
      <c r="E38" s="24">
        <v>2126.5700000000002</v>
      </c>
      <c r="F38" s="18"/>
      <c r="G38" s="29"/>
      <c r="H38" s="2"/>
    </row>
    <row r="39" spans="1:8" x14ac:dyDescent="0.25">
      <c r="A39" s="13"/>
      <c r="B39" s="13"/>
      <c r="C39" s="13" t="s">
        <v>45</v>
      </c>
      <c r="D39" s="17" t="s">
        <v>46</v>
      </c>
      <c r="E39" s="24">
        <v>2072313.86</v>
      </c>
      <c r="F39" s="18"/>
      <c r="G39" s="29"/>
      <c r="H39" s="2"/>
    </row>
    <row r="40" spans="1:8" x14ac:dyDescent="0.25">
      <c r="A40" s="13"/>
      <c r="B40" s="13"/>
      <c r="C40" s="13" t="s">
        <v>47</v>
      </c>
      <c r="D40" s="7" t="s">
        <v>48</v>
      </c>
      <c r="E40" s="24">
        <v>1271419.44</v>
      </c>
      <c r="F40" s="18"/>
      <c r="G40" s="29"/>
      <c r="H40" s="2"/>
    </row>
    <row r="41" spans="1:8" x14ac:dyDescent="0.25">
      <c r="A41" s="13"/>
      <c r="B41" s="13"/>
      <c r="C41" s="13" t="s">
        <v>49</v>
      </c>
      <c r="D41" s="7" t="s">
        <v>50</v>
      </c>
      <c r="E41" s="24">
        <v>1465976.75</v>
      </c>
      <c r="F41" s="18"/>
      <c r="G41" s="29"/>
      <c r="H41" s="2"/>
    </row>
    <row r="42" spans="1:8" x14ac:dyDescent="0.25">
      <c r="A42" s="13"/>
      <c r="B42" s="13"/>
      <c r="C42" s="13" t="s">
        <v>51</v>
      </c>
      <c r="D42" s="7" t="s">
        <v>52</v>
      </c>
      <c r="E42" s="24">
        <v>9516</v>
      </c>
      <c r="F42" s="18"/>
      <c r="G42" s="29"/>
      <c r="H42" s="2"/>
    </row>
    <row r="43" spans="1:8" x14ac:dyDescent="0.25">
      <c r="A43" s="13"/>
      <c r="B43" s="13"/>
      <c r="C43" s="13" t="s">
        <v>53</v>
      </c>
      <c r="D43" s="7" t="s">
        <v>54</v>
      </c>
      <c r="E43" s="24">
        <v>6635</v>
      </c>
      <c r="F43" s="18"/>
      <c r="G43" s="29"/>
      <c r="H43" s="2"/>
    </row>
    <row r="44" spans="1:8" x14ac:dyDescent="0.25">
      <c r="A44" s="13"/>
      <c r="B44" s="13"/>
      <c r="C44" s="13"/>
      <c r="D44" s="10" t="s">
        <v>55</v>
      </c>
      <c r="E44" s="24"/>
      <c r="F44" s="70">
        <f>E20</f>
        <v>95191812.570000008</v>
      </c>
      <c r="G44" s="29"/>
      <c r="H44" s="2"/>
    </row>
    <row r="45" spans="1:8" ht="15.75" x14ac:dyDescent="0.25">
      <c r="A45" s="13"/>
      <c r="B45" s="87" t="s">
        <v>56</v>
      </c>
      <c r="C45" s="13"/>
      <c r="D45" s="75" t="s">
        <v>57</v>
      </c>
      <c r="E45" s="91">
        <f>E46+E47</f>
        <v>802394.48</v>
      </c>
      <c r="F45" s="18"/>
      <c r="G45" s="29"/>
      <c r="H45" s="2"/>
    </row>
    <row r="46" spans="1:8" x14ac:dyDescent="0.25">
      <c r="A46" s="13"/>
      <c r="B46" s="13"/>
      <c r="C46" s="13" t="s">
        <v>58</v>
      </c>
      <c r="D46" s="7" t="s">
        <v>59</v>
      </c>
      <c r="E46" s="24">
        <v>802394.48</v>
      </c>
      <c r="F46" s="18"/>
      <c r="G46" s="29"/>
      <c r="H46" s="2"/>
    </row>
    <row r="47" spans="1:8" x14ac:dyDescent="0.25">
      <c r="A47" s="13"/>
      <c r="B47" s="13"/>
      <c r="C47" s="13" t="s">
        <v>60</v>
      </c>
      <c r="D47" s="17" t="s">
        <v>61</v>
      </c>
      <c r="E47" s="24">
        <v>0</v>
      </c>
      <c r="F47" s="18"/>
      <c r="G47" s="29"/>
      <c r="H47" s="2"/>
    </row>
    <row r="48" spans="1:8" x14ac:dyDescent="0.25">
      <c r="A48" s="11"/>
      <c r="B48" s="11"/>
      <c r="C48" s="11"/>
      <c r="D48" s="77" t="s">
        <v>62</v>
      </c>
      <c r="E48" s="79">
        <f>E49+E50</f>
        <v>130830.08</v>
      </c>
      <c r="F48" s="18"/>
      <c r="G48" s="23"/>
      <c r="H48" s="3"/>
    </row>
    <row r="49" spans="1:8" x14ac:dyDescent="0.25">
      <c r="A49" s="11"/>
      <c r="B49" s="22"/>
      <c r="C49" s="22" t="s">
        <v>63</v>
      </c>
      <c r="D49" s="17" t="s">
        <v>64</v>
      </c>
      <c r="E49" s="24">
        <v>5900</v>
      </c>
      <c r="F49" s="18"/>
      <c r="G49" s="29"/>
      <c r="H49" s="3"/>
    </row>
    <row r="50" spans="1:8" x14ac:dyDescent="0.25">
      <c r="A50" s="11"/>
      <c r="B50" s="22"/>
      <c r="C50" s="22" t="s">
        <v>65</v>
      </c>
      <c r="D50" s="27" t="s">
        <v>66</v>
      </c>
      <c r="E50" s="24">
        <v>124930.08</v>
      </c>
      <c r="F50" s="18"/>
      <c r="G50" s="29"/>
      <c r="H50" s="3"/>
    </row>
    <row r="51" spans="1:8" x14ac:dyDescent="0.25">
      <c r="A51" s="11"/>
      <c r="B51" s="11"/>
      <c r="C51" s="11"/>
      <c r="D51" s="77" t="s">
        <v>67</v>
      </c>
      <c r="E51" s="79">
        <f>E52+E53</f>
        <v>11874</v>
      </c>
      <c r="F51" s="18"/>
      <c r="G51" s="23"/>
      <c r="H51" s="3"/>
    </row>
    <row r="52" spans="1:8" x14ac:dyDescent="0.25">
      <c r="A52" s="14"/>
      <c r="B52" s="14"/>
      <c r="C52" s="14" t="s">
        <v>68</v>
      </c>
      <c r="D52" s="17" t="s">
        <v>69</v>
      </c>
      <c r="E52" s="24">
        <v>9874</v>
      </c>
      <c r="F52" s="18"/>
      <c r="G52" s="29"/>
      <c r="H52" s="3"/>
    </row>
    <row r="53" spans="1:8" x14ac:dyDescent="0.25">
      <c r="A53" s="14"/>
      <c r="B53" s="14"/>
      <c r="C53" s="22" t="s">
        <v>70</v>
      </c>
      <c r="D53" s="27" t="s">
        <v>71</v>
      </c>
      <c r="E53" s="24">
        <v>2000</v>
      </c>
      <c r="F53" s="18"/>
      <c r="G53" s="29"/>
      <c r="H53" s="3"/>
    </row>
    <row r="54" spans="1:8" x14ac:dyDescent="0.25">
      <c r="A54" s="11"/>
      <c r="B54" s="11"/>
      <c r="C54" s="11"/>
      <c r="D54" s="77" t="s">
        <v>72</v>
      </c>
      <c r="E54" s="79">
        <f>E55+E56+E57</f>
        <v>3973265.69</v>
      </c>
      <c r="F54" s="18"/>
      <c r="G54" s="23"/>
      <c r="H54" s="3"/>
    </row>
    <row r="55" spans="1:8" x14ac:dyDescent="0.25">
      <c r="A55" s="11"/>
      <c r="B55" s="11"/>
      <c r="C55" s="22" t="s">
        <v>73</v>
      </c>
      <c r="D55" s="17" t="s">
        <v>74</v>
      </c>
      <c r="E55" s="24">
        <v>21000</v>
      </c>
      <c r="F55" s="18"/>
      <c r="G55" s="23"/>
      <c r="H55" s="3"/>
    </row>
    <row r="56" spans="1:8" x14ac:dyDescent="0.25">
      <c r="A56" s="14"/>
      <c r="B56" s="14"/>
      <c r="C56" s="22" t="s">
        <v>75</v>
      </c>
      <c r="D56" s="27" t="s">
        <v>76</v>
      </c>
      <c r="E56" s="24">
        <v>1443955.81</v>
      </c>
      <c r="F56" s="18"/>
      <c r="G56" s="29"/>
      <c r="H56" s="3"/>
    </row>
    <row r="57" spans="1:8" x14ac:dyDescent="0.25">
      <c r="A57" s="14"/>
      <c r="B57" s="14"/>
      <c r="C57" s="22" t="s">
        <v>77</v>
      </c>
      <c r="D57" s="27" t="s">
        <v>78</v>
      </c>
      <c r="E57" s="24">
        <v>2508309.88</v>
      </c>
      <c r="F57" s="18"/>
      <c r="G57" s="29"/>
      <c r="H57" s="3"/>
    </row>
    <row r="58" spans="1:8" x14ac:dyDescent="0.25">
      <c r="A58" s="11"/>
      <c r="B58" s="11"/>
      <c r="C58" s="11"/>
      <c r="D58" s="77" t="s">
        <v>79</v>
      </c>
      <c r="E58" s="79">
        <f>E59+E60</f>
        <v>2580155.33</v>
      </c>
      <c r="F58" s="20"/>
      <c r="G58" s="52"/>
      <c r="H58" s="25"/>
    </row>
    <row r="59" spans="1:8" x14ac:dyDescent="0.25">
      <c r="A59" s="14"/>
      <c r="B59" s="14"/>
      <c r="C59" s="22" t="s">
        <v>80</v>
      </c>
      <c r="D59" s="27" t="s">
        <v>81</v>
      </c>
      <c r="E59" s="24">
        <v>292664.40999999997</v>
      </c>
      <c r="F59" s="18"/>
      <c r="G59" s="29"/>
      <c r="H59" s="3"/>
    </row>
    <row r="60" spans="1:8" x14ac:dyDescent="0.25">
      <c r="A60" s="14"/>
      <c r="B60" s="14"/>
      <c r="C60" s="22" t="s">
        <v>82</v>
      </c>
      <c r="D60" s="27" t="s">
        <v>83</v>
      </c>
      <c r="E60" s="24">
        <v>2287490.92</v>
      </c>
      <c r="F60" s="18"/>
      <c r="G60" s="29"/>
      <c r="H60" s="2"/>
    </row>
    <row r="61" spans="1:8" x14ac:dyDescent="0.25">
      <c r="A61" s="11"/>
      <c r="B61" s="11"/>
      <c r="C61" s="11"/>
      <c r="D61" s="77" t="s">
        <v>84</v>
      </c>
      <c r="E61" s="79">
        <f>E62+E63+E64+E65+E66+E67</f>
        <v>7517475.4300000006</v>
      </c>
      <c r="F61" s="18"/>
      <c r="G61" s="29"/>
      <c r="H61" s="2"/>
    </row>
    <row r="62" spans="1:8" x14ac:dyDescent="0.25">
      <c r="A62" s="14"/>
      <c r="B62" s="14"/>
      <c r="C62" s="22" t="s">
        <v>85</v>
      </c>
      <c r="D62" s="17" t="s">
        <v>86</v>
      </c>
      <c r="E62" s="24">
        <v>4589.2</v>
      </c>
      <c r="F62" s="18"/>
      <c r="G62" s="29"/>
      <c r="H62" s="2"/>
    </row>
    <row r="63" spans="1:8" x14ac:dyDescent="0.25">
      <c r="A63" s="14"/>
      <c r="B63" s="14"/>
      <c r="C63" s="22" t="s">
        <v>87</v>
      </c>
      <c r="D63" s="27" t="s">
        <v>88</v>
      </c>
      <c r="E63" s="24">
        <v>1903000</v>
      </c>
      <c r="F63" s="18"/>
      <c r="G63" s="29"/>
      <c r="H63" s="2"/>
    </row>
    <row r="64" spans="1:8" x14ac:dyDescent="0.25">
      <c r="A64" s="14"/>
      <c r="B64" s="14"/>
      <c r="C64" s="22" t="s">
        <v>89</v>
      </c>
      <c r="D64" s="27" t="s">
        <v>90</v>
      </c>
      <c r="E64" s="24">
        <v>3942168.87</v>
      </c>
      <c r="F64" s="18"/>
      <c r="G64" s="29"/>
      <c r="H64" s="2"/>
    </row>
    <row r="65" spans="1:8" x14ac:dyDescent="0.25">
      <c r="A65" s="14"/>
      <c r="B65" s="14"/>
      <c r="C65" s="22" t="s">
        <v>91</v>
      </c>
      <c r="D65" s="27" t="s">
        <v>92</v>
      </c>
      <c r="E65" s="24">
        <v>1667717.36</v>
      </c>
      <c r="F65" s="18"/>
      <c r="G65" s="29"/>
      <c r="H65" s="2"/>
    </row>
    <row r="66" spans="1:8" x14ac:dyDescent="0.25">
      <c r="A66" s="14"/>
      <c r="B66" s="14"/>
      <c r="C66" s="22" t="s">
        <v>93</v>
      </c>
      <c r="D66" s="27" t="s">
        <v>94</v>
      </c>
      <c r="E66" s="24">
        <v>0</v>
      </c>
      <c r="F66" s="18"/>
      <c r="G66" s="29"/>
      <c r="H66" s="2"/>
    </row>
    <row r="67" spans="1:8" x14ac:dyDescent="0.25">
      <c r="A67" s="14"/>
      <c r="B67" s="14"/>
      <c r="C67" s="22" t="s">
        <v>95</v>
      </c>
      <c r="D67" s="27" t="s">
        <v>96</v>
      </c>
      <c r="E67" s="24">
        <v>0</v>
      </c>
      <c r="F67" s="18"/>
      <c r="G67" s="29"/>
      <c r="H67" s="2"/>
    </row>
    <row r="68" spans="1:8" x14ac:dyDescent="0.25">
      <c r="A68" s="14"/>
      <c r="B68" s="14"/>
      <c r="C68" s="14"/>
      <c r="D68" s="10" t="s">
        <v>97</v>
      </c>
      <c r="E68" s="24"/>
      <c r="F68" s="70">
        <f>E45+E48+E51+E54+E58+E61</f>
        <v>15015995.010000002</v>
      </c>
      <c r="G68" s="29"/>
      <c r="H68" s="2"/>
    </row>
    <row r="69" spans="1:8" ht="15.75" x14ac:dyDescent="0.25">
      <c r="A69" s="41" t="s">
        <v>98</v>
      </c>
      <c r="B69" s="86" t="s">
        <v>99</v>
      </c>
      <c r="C69" s="43"/>
      <c r="D69" s="42" t="s">
        <v>100</v>
      </c>
      <c r="E69" s="40"/>
      <c r="F69" s="18"/>
      <c r="G69" s="29"/>
      <c r="H69" s="2"/>
    </row>
    <row r="70" spans="1:8" x14ac:dyDescent="0.25">
      <c r="A70" s="11"/>
      <c r="B70" s="11"/>
      <c r="C70" s="11"/>
      <c r="D70" s="10" t="s">
        <v>101</v>
      </c>
      <c r="E70" s="78">
        <f>E71+E72+E73+E74</f>
        <v>2704328.2600000002</v>
      </c>
      <c r="F70" s="18"/>
      <c r="G70" s="29"/>
      <c r="H70" s="2"/>
    </row>
    <row r="71" spans="1:8" x14ac:dyDescent="0.25">
      <c r="A71" s="14"/>
      <c r="B71" s="14"/>
      <c r="C71" s="22" t="s">
        <v>102</v>
      </c>
      <c r="D71" s="17" t="s">
        <v>103</v>
      </c>
      <c r="E71" s="24">
        <v>2186951.7000000002</v>
      </c>
      <c r="F71" s="18"/>
      <c r="G71" s="3"/>
      <c r="H71" s="2"/>
    </row>
    <row r="72" spans="1:8" x14ac:dyDescent="0.25">
      <c r="A72" s="14"/>
      <c r="B72" s="14"/>
      <c r="C72" s="22" t="s">
        <v>104</v>
      </c>
      <c r="D72" s="17" t="s">
        <v>105</v>
      </c>
      <c r="E72" s="24">
        <v>517376.56</v>
      </c>
      <c r="F72" s="18"/>
      <c r="G72" s="3"/>
      <c r="H72" s="2"/>
    </row>
    <row r="73" spans="1:8" x14ac:dyDescent="0.25">
      <c r="A73" s="11"/>
      <c r="B73" s="11"/>
      <c r="C73" s="11"/>
      <c r="D73" s="77" t="s">
        <v>106</v>
      </c>
      <c r="E73" s="79">
        <v>0</v>
      </c>
      <c r="F73" s="20"/>
      <c r="G73" s="25"/>
      <c r="H73" s="25"/>
    </row>
    <row r="74" spans="1:8" x14ac:dyDescent="0.25">
      <c r="A74" s="14"/>
      <c r="B74" s="14"/>
      <c r="C74" s="22" t="s">
        <v>107</v>
      </c>
      <c r="D74" s="27" t="s">
        <v>108</v>
      </c>
      <c r="E74" s="24">
        <v>0</v>
      </c>
      <c r="F74" s="18"/>
      <c r="G74" s="3"/>
      <c r="H74" s="3"/>
    </row>
    <row r="75" spans="1:8" x14ac:dyDescent="0.25">
      <c r="A75" s="11"/>
      <c r="B75" s="11"/>
      <c r="C75" s="11"/>
      <c r="D75" s="77" t="s">
        <v>109</v>
      </c>
      <c r="E75" s="92">
        <f>E76+E77+E78+E79+E80</f>
        <v>30685688.210000001</v>
      </c>
      <c r="F75" s="18"/>
      <c r="G75" s="29"/>
      <c r="H75" s="3"/>
    </row>
    <row r="76" spans="1:8" x14ac:dyDescent="0.25">
      <c r="A76" s="11"/>
      <c r="B76" s="11"/>
      <c r="C76" s="22" t="s">
        <v>110</v>
      </c>
      <c r="D76" s="17" t="s">
        <v>111</v>
      </c>
      <c r="E76" s="24">
        <v>129918</v>
      </c>
      <c r="F76" s="18"/>
      <c r="G76" s="29"/>
      <c r="H76" s="3"/>
    </row>
    <row r="77" spans="1:8" x14ac:dyDescent="0.25">
      <c r="A77" s="14"/>
      <c r="B77" s="14"/>
      <c r="C77" s="22" t="s">
        <v>112</v>
      </c>
      <c r="D77" s="17" t="s">
        <v>113</v>
      </c>
      <c r="E77" s="24">
        <v>383506.34</v>
      </c>
      <c r="F77" s="18"/>
      <c r="G77" s="29"/>
      <c r="H77" s="3"/>
    </row>
    <row r="78" spans="1:8" x14ac:dyDescent="0.25">
      <c r="A78" s="14"/>
      <c r="B78" s="14"/>
      <c r="C78" s="22" t="s">
        <v>114</v>
      </c>
      <c r="D78" s="27" t="s">
        <v>115</v>
      </c>
      <c r="E78" s="24">
        <v>0</v>
      </c>
      <c r="F78" s="18"/>
      <c r="G78" s="29"/>
      <c r="H78" s="3"/>
    </row>
    <row r="79" spans="1:8" x14ac:dyDescent="0.25">
      <c r="A79" s="14"/>
      <c r="B79" s="14"/>
      <c r="C79" s="22" t="s">
        <v>116</v>
      </c>
      <c r="D79" s="27" t="s">
        <v>117</v>
      </c>
      <c r="E79" s="24">
        <v>28263.87</v>
      </c>
      <c r="F79" s="18"/>
      <c r="G79" s="29"/>
      <c r="H79" s="3"/>
    </row>
    <row r="80" spans="1:8" x14ac:dyDescent="0.25">
      <c r="A80" s="14"/>
      <c r="B80" s="14"/>
      <c r="C80" s="22" t="s">
        <v>118</v>
      </c>
      <c r="D80" s="27" t="s">
        <v>119</v>
      </c>
      <c r="E80" s="24">
        <v>30144000</v>
      </c>
      <c r="F80" s="18"/>
      <c r="G80" s="29"/>
      <c r="H80" s="3"/>
    </row>
    <row r="81" spans="1:8" x14ac:dyDescent="0.25">
      <c r="A81" s="14"/>
      <c r="B81" s="11"/>
      <c r="C81" s="11"/>
      <c r="D81" s="77" t="s">
        <v>120</v>
      </c>
      <c r="E81" s="79">
        <f>E82</f>
        <v>5675.34</v>
      </c>
      <c r="F81" s="18"/>
      <c r="G81" s="29"/>
      <c r="H81" s="3"/>
    </row>
    <row r="82" spans="1:8" x14ac:dyDescent="0.25">
      <c r="A82" s="14"/>
      <c r="B82" s="14"/>
      <c r="C82" s="22" t="s">
        <v>121</v>
      </c>
      <c r="D82" s="27" t="s">
        <v>122</v>
      </c>
      <c r="E82" s="24">
        <v>5675.34</v>
      </c>
      <c r="F82" s="18"/>
      <c r="G82" s="29"/>
      <c r="H82" s="3"/>
    </row>
    <row r="83" spans="1:8" ht="15.75" x14ac:dyDescent="0.25">
      <c r="A83" s="14"/>
      <c r="B83" s="14"/>
      <c r="C83" s="14"/>
      <c r="D83" s="54" t="s">
        <v>123</v>
      </c>
      <c r="E83" s="78">
        <f>E84+E85+E86</f>
        <v>251636.07</v>
      </c>
      <c r="F83" s="18"/>
      <c r="G83" s="29"/>
      <c r="H83" s="3"/>
    </row>
    <row r="84" spans="1:8" x14ac:dyDescent="0.25">
      <c r="A84" s="14"/>
      <c r="B84" s="14"/>
      <c r="C84" s="22" t="s">
        <v>124</v>
      </c>
      <c r="D84" s="27" t="s">
        <v>125</v>
      </c>
      <c r="E84" s="24">
        <v>224354.07</v>
      </c>
      <c r="F84" s="18"/>
      <c r="G84" s="29"/>
      <c r="H84" s="3"/>
    </row>
    <row r="85" spans="1:8" x14ac:dyDescent="0.25">
      <c r="A85" s="14"/>
      <c r="B85" s="14"/>
      <c r="C85" s="22" t="s">
        <v>126</v>
      </c>
      <c r="D85" s="27" t="s">
        <v>127</v>
      </c>
      <c r="E85" s="24">
        <v>0</v>
      </c>
      <c r="F85" s="18"/>
      <c r="G85" s="29"/>
      <c r="H85" s="3"/>
    </row>
    <row r="86" spans="1:8" x14ac:dyDescent="0.25">
      <c r="A86" s="14"/>
      <c r="B86" s="14"/>
      <c r="C86" s="22" t="s">
        <v>128</v>
      </c>
      <c r="D86" s="27" t="s">
        <v>129</v>
      </c>
      <c r="E86" s="24">
        <v>27282</v>
      </c>
      <c r="F86" s="18"/>
      <c r="G86" s="29"/>
      <c r="H86" s="3"/>
    </row>
    <row r="87" spans="1:8" x14ac:dyDescent="0.25">
      <c r="A87" s="14"/>
      <c r="B87" s="11"/>
      <c r="C87" s="14"/>
      <c r="D87" s="77" t="s">
        <v>130</v>
      </c>
      <c r="E87" s="79">
        <f>E88+E89+E90</f>
        <v>235104.05</v>
      </c>
      <c r="F87" s="18"/>
      <c r="G87" s="29"/>
      <c r="H87" s="3"/>
    </row>
    <row r="88" spans="1:8" x14ac:dyDescent="0.25">
      <c r="A88" s="22"/>
      <c r="B88" s="22"/>
      <c r="C88" s="22" t="s">
        <v>131</v>
      </c>
      <c r="D88" s="27" t="s">
        <v>132</v>
      </c>
      <c r="E88" s="24">
        <v>10229.94</v>
      </c>
      <c r="F88" s="18"/>
      <c r="G88" s="29"/>
      <c r="H88" s="3"/>
    </row>
    <row r="89" spans="1:8" x14ac:dyDescent="0.25">
      <c r="A89" s="22"/>
      <c r="B89" s="22"/>
      <c r="C89" s="22" t="s">
        <v>133</v>
      </c>
      <c r="D89" s="27" t="s">
        <v>134</v>
      </c>
      <c r="E89" s="24">
        <v>143370</v>
      </c>
      <c r="F89" s="18"/>
      <c r="G89" s="29"/>
      <c r="H89" s="3"/>
    </row>
    <row r="90" spans="1:8" x14ac:dyDescent="0.25">
      <c r="A90" s="14"/>
      <c r="B90" s="14"/>
      <c r="C90" s="22" t="s">
        <v>135</v>
      </c>
      <c r="D90" s="27" t="s">
        <v>136</v>
      </c>
      <c r="E90" s="24">
        <v>81504.11</v>
      </c>
      <c r="F90" s="18"/>
      <c r="G90" s="29"/>
      <c r="H90" s="3"/>
    </row>
    <row r="91" spans="1:8" ht="33.75" customHeight="1" x14ac:dyDescent="0.25">
      <c r="A91" s="14"/>
      <c r="B91" s="14"/>
      <c r="C91" s="22"/>
      <c r="D91" s="76" t="s">
        <v>137</v>
      </c>
      <c r="E91" s="91">
        <f>E92+E93</f>
        <v>2581844.19</v>
      </c>
      <c r="F91" s="18"/>
      <c r="G91" s="29"/>
      <c r="H91" s="3"/>
    </row>
    <row r="92" spans="1:8" ht="24" customHeight="1" x14ac:dyDescent="0.25">
      <c r="A92" s="14"/>
      <c r="B92" s="14"/>
      <c r="C92" s="22" t="s">
        <v>138</v>
      </c>
      <c r="D92" s="90" t="s">
        <v>139</v>
      </c>
      <c r="E92" s="24">
        <v>2384700</v>
      </c>
      <c r="F92" s="18"/>
      <c r="G92" s="29"/>
      <c r="H92" s="3"/>
    </row>
    <row r="93" spans="1:8" ht="25.5" customHeight="1" x14ac:dyDescent="0.25">
      <c r="A93" s="14"/>
      <c r="B93" s="14"/>
      <c r="C93" s="22" t="s">
        <v>140</v>
      </c>
      <c r="D93" s="90" t="s">
        <v>141</v>
      </c>
      <c r="E93" s="24">
        <v>197144.19</v>
      </c>
      <c r="F93" s="18"/>
      <c r="G93" s="29"/>
      <c r="H93" s="3"/>
    </row>
    <row r="94" spans="1:8" x14ac:dyDescent="0.25">
      <c r="A94" s="11"/>
      <c r="B94" s="11"/>
      <c r="C94" s="11"/>
      <c r="D94" s="77" t="s">
        <v>142</v>
      </c>
      <c r="E94" s="79">
        <f>E95+E96+E97+E98+E99</f>
        <v>3671231.34</v>
      </c>
      <c r="F94" s="18"/>
      <c r="G94" s="29"/>
      <c r="H94" s="3"/>
    </row>
    <row r="95" spans="1:8" x14ac:dyDescent="0.25">
      <c r="A95" s="14"/>
      <c r="B95" s="14"/>
      <c r="C95" s="22" t="s">
        <v>143</v>
      </c>
      <c r="D95" s="17" t="s">
        <v>144</v>
      </c>
      <c r="E95" s="24">
        <v>762373.14</v>
      </c>
      <c r="F95" s="18"/>
      <c r="G95" s="29"/>
      <c r="H95" s="3"/>
    </row>
    <row r="96" spans="1:8" x14ac:dyDescent="0.25">
      <c r="A96" s="14"/>
      <c r="B96" s="14"/>
      <c r="C96" s="22" t="s">
        <v>145</v>
      </c>
      <c r="D96" s="27" t="s">
        <v>146</v>
      </c>
      <c r="E96" s="24">
        <v>1822318.32</v>
      </c>
      <c r="F96" s="18"/>
      <c r="G96" s="29"/>
      <c r="H96" s="3"/>
    </row>
    <row r="97" spans="1:9" x14ac:dyDescent="0.25">
      <c r="A97" s="14"/>
      <c r="B97" s="14"/>
      <c r="C97" s="22" t="s">
        <v>147</v>
      </c>
      <c r="D97" s="27" t="s">
        <v>148</v>
      </c>
      <c r="E97" s="24">
        <v>312410</v>
      </c>
      <c r="F97" s="18"/>
      <c r="G97" s="29"/>
      <c r="H97" s="3"/>
    </row>
    <row r="98" spans="1:9" x14ac:dyDescent="0.25">
      <c r="A98" s="14"/>
      <c r="B98" s="14"/>
      <c r="C98" s="22" t="s">
        <v>149</v>
      </c>
      <c r="D98" s="17" t="s">
        <v>150</v>
      </c>
      <c r="E98" s="24">
        <v>638417.25</v>
      </c>
      <c r="F98" s="18"/>
      <c r="G98" s="29"/>
      <c r="H98" s="3"/>
    </row>
    <row r="99" spans="1:9" x14ac:dyDescent="0.25">
      <c r="A99" s="14"/>
      <c r="B99" s="14"/>
      <c r="C99" s="22" t="s">
        <v>151</v>
      </c>
      <c r="D99" s="17" t="s">
        <v>152</v>
      </c>
      <c r="E99" s="24">
        <v>135712.63</v>
      </c>
      <c r="F99" s="18"/>
      <c r="G99" s="29"/>
      <c r="H99" s="3"/>
    </row>
    <row r="100" spans="1:9" x14ac:dyDescent="0.25">
      <c r="A100" s="14"/>
      <c r="B100" s="14"/>
      <c r="C100" s="14"/>
      <c r="D100" s="10" t="s">
        <v>153</v>
      </c>
      <c r="E100" s="33"/>
      <c r="F100" s="70">
        <f>E70+E75+E81+E83+E87+E91+E94</f>
        <v>40135507.459999993</v>
      </c>
      <c r="G100" s="29"/>
      <c r="H100" s="3"/>
    </row>
    <row r="101" spans="1:9" ht="15.75" x14ac:dyDescent="0.25">
      <c r="A101" s="57"/>
      <c r="B101" s="61" t="s">
        <v>154</v>
      </c>
      <c r="C101" s="61"/>
      <c r="D101" s="62" t="s">
        <v>155</v>
      </c>
      <c r="E101" s="63">
        <f>E102+E103</f>
        <v>487750.22</v>
      </c>
      <c r="F101" s="70">
        <f>E101</f>
        <v>487750.22</v>
      </c>
      <c r="G101" s="64"/>
      <c r="H101" s="64"/>
    </row>
    <row r="102" spans="1:9" x14ac:dyDescent="0.25">
      <c r="A102" s="14"/>
      <c r="B102" s="14"/>
      <c r="C102" s="22" t="s">
        <v>156</v>
      </c>
      <c r="D102" s="10" t="s">
        <v>157</v>
      </c>
      <c r="E102" s="33">
        <v>487750.22</v>
      </c>
      <c r="F102" s="18"/>
      <c r="G102" s="29"/>
      <c r="H102" s="3"/>
    </row>
    <row r="103" spans="1:9" x14ac:dyDescent="0.25">
      <c r="A103" s="14"/>
      <c r="B103" s="14"/>
      <c r="C103" s="22" t="s">
        <v>158</v>
      </c>
      <c r="D103" s="10" t="s">
        <v>159</v>
      </c>
      <c r="E103" s="33">
        <v>0</v>
      </c>
      <c r="F103" s="18"/>
      <c r="G103" s="29"/>
      <c r="H103" s="3"/>
    </row>
    <row r="104" spans="1:9" x14ac:dyDescent="0.25">
      <c r="A104" s="14"/>
      <c r="B104" s="14"/>
      <c r="C104" s="14"/>
      <c r="D104" s="10"/>
      <c r="E104" s="33"/>
      <c r="F104" s="18"/>
      <c r="G104" s="29"/>
      <c r="H104" s="3"/>
    </row>
    <row r="105" spans="1:9" ht="15.75" x14ac:dyDescent="0.25">
      <c r="A105" s="41" t="s">
        <v>160</v>
      </c>
      <c r="B105" s="86" t="s">
        <v>161</v>
      </c>
      <c r="C105" s="43"/>
      <c r="D105" s="42" t="s">
        <v>162</v>
      </c>
      <c r="E105" s="40">
        <f>E106</f>
        <v>29524133.719999999</v>
      </c>
      <c r="F105" s="18"/>
      <c r="G105" s="29"/>
      <c r="H105" s="3"/>
    </row>
    <row r="106" spans="1:9" x14ac:dyDescent="0.25">
      <c r="A106" s="14"/>
      <c r="B106" s="11"/>
      <c r="C106" s="14"/>
      <c r="D106" s="10" t="s">
        <v>163</v>
      </c>
      <c r="E106" s="78">
        <f>E107+E108+E109+E110+E111+E112+E113</f>
        <v>29524133.719999999</v>
      </c>
      <c r="F106" s="18"/>
      <c r="G106" s="29"/>
      <c r="H106" s="32"/>
    </row>
    <row r="107" spans="1:9" x14ac:dyDescent="0.25">
      <c r="A107" s="14"/>
      <c r="B107" s="14"/>
      <c r="C107" s="22" t="s">
        <v>164</v>
      </c>
      <c r="D107" s="17" t="s">
        <v>165</v>
      </c>
      <c r="E107" s="24">
        <v>1248627.28</v>
      </c>
      <c r="F107" s="18"/>
      <c r="G107" s="29"/>
      <c r="H107" s="32"/>
    </row>
    <row r="108" spans="1:9" x14ac:dyDescent="0.25">
      <c r="A108" s="14"/>
      <c r="B108" s="14"/>
      <c r="C108" s="22" t="s">
        <v>166</v>
      </c>
      <c r="D108" s="17" t="s">
        <v>167</v>
      </c>
      <c r="E108" s="24">
        <v>0</v>
      </c>
      <c r="F108" s="18"/>
      <c r="G108" s="29"/>
      <c r="H108" s="32"/>
    </row>
    <row r="109" spans="1:9" x14ac:dyDescent="0.25">
      <c r="A109" s="14"/>
      <c r="B109" s="14"/>
      <c r="C109" s="22" t="s">
        <v>201</v>
      </c>
      <c r="D109" s="17" t="s">
        <v>168</v>
      </c>
      <c r="E109" s="24">
        <v>262074.46</v>
      </c>
      <c r="F109" s="18"/>
      <c r="G109" s="29"/>
      <c r="H109" s="32"/>
    </row>
    <row r="110" spans="1:9" x14ac:dyDescent="0.25">
      <c r="A110" s="14"/>
      <c r="B110" s="14"/>
      <c r="C110" s="22" t="s">
        <v>169</v>
      </c>
      <c r="D110" s="17" t="s">
        <v>170</v>
      </c>
      <c r="E110" s="24">
        <v>24571726</v>
      </c>
      <c r="F110" s="18"/>
      <c r="G110" s="29"/>
      <c r="H110" s="32"/>
    </row>
    <row r="111" spans="1:9" x14ac:dyDescent="0.25">
      <c r="A111" s="14"/>
      <c r="B111" s="14"/>
      <c r="C111" s="22" t="s">
        <v>171</v>
      </c>
      <c r="D111" s="17" t="s">
        <v>172</v>
      </c>
      <c r="E111" s="24">
        <v>1660823.78</v>
      </c>
      <c r="F111" s="18"/>
      <c r="G111" s="29"/>
      <c r="H111" s="32"/>
    </row>
    <row r="112" spans="1:9" x14ac:dyDescent="0.25">
      <c r="A112" s="14"/>
      <c r="B112" s="14"/>
      <c r="C112" s="22" t="s">
        <v>173</v>
      </c>
      <c r="D112" s="17" t="s">
        <v>174</v>
      </c>
      <c r="E112" s="24">
        <v>211140</v>
      </c>
      <c r="F112" s="18"/>
      <c r="G112" s="29"/>
      <c r="H112" s="32"/>
      <c r="I112" s="2"/>
    </row>
    <row r="113" spans="1:9" x14ac:dyDescent="0.25">
      <c r="A113" s="22"/>
      <c r="B113" s="22"/>
      <c r="C113" s="22" t="s">
        <v>175</v>
      </c>
      <c r="D113" s="27" t="s">
        <v>176</v>
      </c>
      <c r="E113" s="24">
        <v>1569742.2</v>
      </c>
      <c r="F113" s="18"/>
      <c r="G113" s="29"/>
      <c r="H113" s="32"/>
      <c r="I113" s="2"/>
    </row>
    <row r="114" spans="1:9" x14ac:dyDescent="0.25">
      <c r="A114" s="65"/>
      <c r="B114" s="65"/>
      <c r="C114" s="65"/>
      <c r="D114" s="59" t="s">
        <v>177</v>
      </c>
      <c r="E114" s="66"/>
      <c r="F114" s="70">
        <f>E105</f>
        <v>29524133.719999999</v>
      </c>
      <c r="G114" s="29"/>
      <c r="H114" s="32"/>
      <c r="I114" s="2"/>
    </row>
    <row r="115" spans="1:9" x14ac:dyDescent="0.25">
      <c r="A115" s="60"/>
      <c r="B115" s="57" t="s">
        <v>178</v>
      </c>
      <c r="C115" s="60"/>
      <c r="D115" s="58" t="s">
        <v>179</v>
      </c>
      <c r="E115" s="88">
        <f>E116</f>
        <v>7676845.3399999999</v>
      </c>
      <c r="F115" s="89">
        <f>E115+E117</f>
        <v>8616774.3399999999</v>
      </c>
      <c r="G115" s="29"/>
      <c r="H115" s="32"/>
      <c r="I115" s="2"/>
    </row>
    <row r="116" spans="1:9" x14ac:dyDescent="0.25">
      <c r="A116" s="80"/>
      <c r="B116" s="81"/>
      <c r="C116" s="83" t="s">
        <v>180</v>
      </c>
      <c r="D116" s="85" t="s">
        <v>181</v>
      </c>
      <c r="E116" s="84">
        <v>7676845.3399999999</v>
      </c>
      <c r="F116" s="18"/>
      <c r="G116" s="29"/>
      <c r="H116" s="32"/>
      <c r="I116" s="2"/>
    </row>
    <row r="117" spans="1:9" ht="15.75" x14ac:dyDescent="0.25">
      <c r="A117" s="41"/>
      <c r="B117" s="43"/>
      <c r="C117" s="43"/>
      <c r="D117" s="42" t="s">
        <v>182</v>
      </c>
      <c r="E117" s="40">
        <f>E118</f>
        <v>939929</v>
      </c>
      <c r="F117" s="18"/>
      <c r="G117" s="29"/>
      <c r="H117" s="32"/>
      <c r="I117" s="2"/>
    </row>
    <row r="118" spans="1:9" x14ac:dyDescent="0.25">
      <c r="A118" s="80"/>
      <c r="B118" s="81"/>
      <c r="C118" s="81" t="s">
        <v>183</v>
      </c>
      <c r="D118" s="85" t="s">
        <v>184</v>
      </c>
      <c r="E118" s="82">
        <v>939929</v>
      </c>
      <c r="F118" s="18"/>
      <c r="G118" s="29"/>
      <c r="H118" s="32"/>
      <c r="I118" s="2"/>
    </row>
    <row r="119" spans="1:9" x14ac:dyDescent="0.25">
      <c r="A119" s="2"/>
      <c r="B119" s="2"/>
      <c r="C119" s="2"/>
      <c r="D119" s="2"/>
      <c r="E119" s="2"/>
      <c r="F119" s="2"/>
      <c r="G119" s="29"/>
      <c r="H119" s="32"/>
      <c r="I119" s="2"/>
    </row>
    <row r="120" spans="1:9" ht="15.75" x14ac:dyDescent="0.25">
      <c r="A120" s="44"/>
      <c r="B120" s="44"/>
      <c r="C120" s="44"/>
      <c r="D120" s="42" t="s">
        <v>185</v>
      </c>
      <c r="E120" s="45"/>
      <c r="F120" s="46">
        <f>F44+F68+F100+F101+F114+F115</f>
        <v>188971973.32000002</v>
      </c>
      <c r="G120" s="29"/>
      <c r="H120" s="3"/>
      <c r="I120" s="2"/>
    </row>
    <row r="121" spans="1:9" ht="16.5" thickBot="1" x14ac:dyDescent="0.3">
      <c r="A121" s="71"/>
      <c r="B121" s="71"/>
      <c r="C121" s="71"/>
      <c r="D121" s="72" t="s">
        <v>186</v>
      </c>
      <c r="E121" s="73"/>
      <c r="F121" s="74">
        <f>F16-F120</f>
        <v>194911469.67999998</v>
      </c>
      <c r="G121" s="29"/>
      <c r="H121" s="3"/>
      <c r="I121" s="2"/>
    </row>
    <row r="122" spans="1:9" ht="15.75" thickTop="1" x14ac:dyDescent="0.25">
      <c r="A122" s="3"/>
      <c r="B122" s="3"/>
      <c r="C122" s="3"/>
      <c r="D122" s="15"/>
      <c r="E122" s="3"/>
      <c r="F122" s="3"/>
      <c r="G122" s="3"/>
      <c r="H122" s="3"/>
      <c r="I122" s="2"/>
    </row>
    <row r="123" spans="1:9" ht="77.25" x14ac:dyDescent="0.25">
      <c r="A123" s="3"/>
      <c r="B123" s="3"/>
      <c r="C123" s="3"/>
      <c r="D123" s="16" t="s">
        <v>187</v>
      </c>
      <c r="E123" s="3"/>
      <c r="F123" s="3"/>
      <c r="G123" s="3"/>
      <c r="H123" s="3"/>
      <c r="I123" s="2"/>
    </row>
    <row r="124" spans="1:9" x14ac:dyDescent="0.25">
      <c r="A124" s="3"/>
      <c r="B124" s="3"/>
      <c r="C124" s="3"/>
      <c r="D124" s="28">
        <v>41759</v>
      </c>
      <c r="E124" s="3"/>
      <c r="F124" s="3"/>
      <c r="G124" s="3"/>
      <c r="H124" s="3"/>
      <c r="I124" s="2"/>
    </row>
    <row r="125" spans="1:9" x14ac:dyDescent="0.25">
      <c r="A125" s="3"/>
      <c r="B125" s="3"/>
      <c r="C125" s="3"/>
      <c r="D125" s="3"/>
      <c r="E125" s="3"/>
      <c r="F125" s="32"/>
      <c r="G125" s="3"/>
      <c r="H125" s="25"/>
      <c r="I125" s="2"/>
    </row>
    <row r="127" spans="1:9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9" spans="1:9" x14ac:dyDescent="0.25">
      <c r="A129" s="2"/>
      <c r="B129" s="2"/>
      <c r="C129" s="2"/>
      <c r="D129" s="2"/>
      <c r="E129" s="2"/>
      <c r="F129" s="2"/>
      <c r="G129" s="69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68"/>
      <c r="I130" s="2"/>
    </row>
    <row r="137" spans="1:9" x14ac:dyDescent="0.25">
      <c r="A137" s="2"/>
      <c r="B137" s="2"/>
      <c r="C137" s="2"/>
      <c r="D137" s="2"/>
      <c r="E137" s="2"/>
      <c r="F137" s="2"/>
      <c r="G137" s="1" t="s">
        <v>188</v>
      </c>
      <c r="H137" s="1"/>
      <c r="I137" s="1"/>
    </row>
    <row r="138" spans="1:9" x14ac:dyDescent="0.25">
      <c r="A138" s="2"/>
      <c r="B138" s="2"/>
      <c r="C138" s="2"/>
      <c r="D138" s="2"/>
      <c r="E138" s="2"/>
      <c r="F138" s="2"/>
      <c r="G138" s="1" t="s">
        <v>189</v>
      </c>
      <c r="H138" s="1"/>
      <c r="I138" s="1"/>
    </row>
    <row r="139" spans="1:9" x14ac:dyDescent="0.25">
      <c r="A139" s="2"/>
      <c r="B139" s="2"/>
      <c r="C139" s="2"/>
      <c r="D139" s="2"/>
      <c r="E139" s="2"/>
      <c r="F139" s="2"/>
      <c r="G139" s="1"/>
      <c r="H139" s="1"/>
      <c r="I139" s="1"/>
    </row>
    <row r="142" spans="1:9" x14ac:dyDescent="0.25">
      <c r="A142" s="2"/>
      <c r="B142" s="2"/>
      <c r="C142" s="2"/>
      <c r="D142" s="2"/>
      <c r="E142" s="2"/>
      <c r="F142" s="2"/>
      <c r="G142" s="25" t="s">
        <v>5</v>
      </c>
      <c r="H142" s="25">
        <v>383883443</v>
      </c>
      <c r="I142" s="3"/>
    </row>
    <row r="143" spans="1:9" x14ac:dyDescent="0.25">
      <c r="A143" s="2"/>
      <c r="B143" s="2"/>
      <c r="C143" s="2"/>
      <c r="D143" s="2"/>
      <c r="E143" s="2"/>
      <c r="F143" s="2"/>
      <c r="G143" s="5" t="s">
        <v>190</v>
      </c>
      <c r="H143" s="5">
        <f>F44</f>
        <v>95191812.570000008</v>
      </c>
      <c r="I143" s="30"/>
    </row>
    <row r="144" spans="1:9" x14ac:dyDescent="0.25">
      <c r="A144" s="2"/>
      <c r="B144" s="2"/>
      <c r="C144" s="2"/>
      <c r="D144" s="2"/>
      <c r="E144" s="2"/>
      <c r="F144" s="2"/>
      <c r="G144" s="5" t="s">
        <v>191</v>
      </c>
      <c r="H144" s="5">
        <f>F68</f>
        <v>15015995.010000002</v>
      </c>
      <c r="I144" s="30"/>
    </row>
    <row r="145" spans="1:9" x14ac:dyDescent="0.25">
      <c r="A145" s="2"/>
      <c r="B145" s="2"/>
      <c r="C145" s="2"/>
      <c r="D145" s="2"/>
      <c r="E145" s="68"/>
      <c r="F145" s="2"/>
      <c r="G145" s="5" t="s">
        <v>192</v>
      </c>
      <c r="H145" s="5">
        <f>F100</f>
        <v>40135507.459999993</v>
      </c>
      <c r="I145" s="30"/>
    </row>
    <row r="146" spans="1:9" x14ac:dyDescent="0.25">
      <c r="A146" s="2"/>
      <c r="B146" s="2"/>
      <c r="C146" s="2"/>
      <c r="D146" s="2"/>
      <c r="E146" s="68"/>
      <c r="F146" s="2"/>
      <c r="G146" s="5" t="s">
        <v>193</v>
      </c>
      <c r="H146" s="5">
        <f>F101</f>
        <v>487750.22</v>
      </c>
      <c r="I146" s="30"/>
    </row>
    <row r="147" spans="1:9" x14ac:dyDescent="0.25">
      <c r="A147" s="2"/>
      <c r="B147" s="2"/>
      <c r="C147" s="2"/>
      <c r="D147" s="2"/>
      <c r="E147" s="68"/>
      <c r="F147" s="2"/>
      <c r="G147" s="5" t="s">
        <v>194</v>
      </c>
      <c r="H147" s="5">
        <f>F114</f>
        <v>29524133.719999999</v>
      </c>
      <c r="I147" s="30"/>
    </row>
    <row r="148" spans="1:9" x14ac:dyDescent="0.25">
      <c r="A148" s="2"/>
      <c r="B148" s="2"/>
      <c r="C148" s="2"/>
      <c r="D148" s="2"/>
      <c r="E148" s="2"/>
      <c r="F148" s="2"/>
      <c r="G148" s="5" t="s">
        <v>195</v>
      </c>
      <c r="H148" s="5">
        <f>F115</f>
        <v>8616774.3399999999</v>
      </c>
      <c r="I148" s="30"/>
    </row>
    <row r="149" spans="1:9" x14ac:dyDescent="0.25">
      <c r="A149" s="2"/>
      <c r="B149" s="2"/>
      <c r="C149" s="2"/>
      <c r="D149" s="2"/>
      <c r="E149" s="2"/>
      <c r="F149" s="2"/>
      <c r="G149" s="5" t="s">
        <v>196</v>
      </c>
      <c r="H149" s="5">
        <v>0</v>
      </c>
      <c r="I149" s="30"/>
    </row>
    <row r="150" spans="1:9" x14ac:dyDescent="0.25">
      <c r="A150" s="2"/>
      <c r="B150" s="2"/>
      <c r="C150" s="2"/>
      <c r="D150" s="2"/>
      <c r="E150" s="2"/>
      <c r="F150" s="2"/>
      <c r="G150" s="2"/>
      <c r="H150" s="25" t="s">
        <v>197</v>
      </c>
      <c r="I150" s="30"/>
    </row>
    <row r="151" spans="1:9" x14ac:dyDescent="0.25">
      <c r="A151" s="2"/>
      <c r="B151" s="2"/>
      <c r="C151" s="2"/>
      <c r="D151" s="2"/>
      <c r="E151" s="2"/>
      <c r="F151" s="2"/>
      <c r="G151" s="25" t="s">
        <v>198</v>
      </c>
      <c r="H151" s="25">
        <f>H143+H144+H145+H146+H147+H148</f>
        <v>188971973.32000002</v>
      </c>
      <c r="I151" s="30"/>
    </row>
    <row r="152" spans="1:9" x14ac:dyDescent="0.25">
      <c r="A152" s="2"/>
      <c r="B152" s="2"/>
      <c r="C152" s="2"/>
      <c r="D152" s="2"/>
      <c r="E152" s="2"/>
      <c r="F152" s="2"/>
      <c r="G152" s="25" t="s">
        <v>199</v>
      </c>
      <c r="H152" s="67">
        <f>H142-H151</f>
        <v>194911469.67999998</v>
      </c>
      <c r="I152" s="3"/>
    </row>
  </sheetData>
  <mergeCells count="8">
    <mergeCell ref="G139:I139"/>
    <mergeCell ref="G137:I137"/>
    <mergeCell ref="A6:F6"/>
    <mergeCell ref="A8:F8"/>
    <mergeCell ref="A9:F9"/>
    <mergeCell ref="A10:F10"/>
    <mergeCell ref="G138:I138"/>
    <mergeCell ref="A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2014-08-04T15:07:02Z</dcterms:created>
  <dcterms:modified xsi:type="dcterms:W3CDTF">2014-08-04T17:05:32Z</dcterms:modified>
</cp:coreProperties>
</file>