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F127" i="1"/>
  <c r="E126" i="1"/>
  <c r="E127" i="1"/>
  <c r="E115" i="1"/>
  <c r="E114" i="1" s="1"/>
  <c r="F126" i="1" s="1"/>
  <c r="E110" i="1"/>
  <c r="E101" i="1"/>
  <c r="E98" i="1"/>
  <c r="E94" i="1"/>
  <c r="E89" i="1"/>
  <c r="E87" i="1"/>
  <c r="E81" i="1"/>
  <c r="E78" i="1"/>
  <c r="E75" i="1"/>
  <c r="E66" i="1"/>
  <c r="E63" i="1"/>
  <c r="E58" i="1"/>
  <c r="E53" i="1"/>
  <c r="E50" i="1"/>
  <c r="E47" i="1"/>
  <c r="E38" i="1"/>
  <c r="E34" i="1"/>
  <c r="E32" i="1"/>
  <c r="E30" i="1"/>
  <c r="E23" i="1"/>
  <c r="F109" i="1" l="1"/>
  <c r="F73" i="1"/>
  <c r="E22" i="1"/>
  <c r="F46" i="1"/>
  <c r="F110" i="1"/>
  <c r="F132" i="1" l="1"/>
  <c r="H154" i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<sst xmlns="http://schemas.openxmlformats.org/spreadsheetml/2006/main" count="227" uniqueCount="225">
  <si>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</si>
  <si>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</si>
  <si>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</si>
  <si>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</si>
  <si>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</si>
  <si>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</si>
  <si>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</si>
  <si>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</si>
  <si>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</si>
  <si>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</si>
  <si>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</si>
  <si>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</si>
  <si>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</si>
  <si>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</si>
  <si>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</si>
  <si>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</si>
  <si>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</si>
  <si>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</si>
  <si>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</si>
  <si>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</si>
  <si>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</si>
  <si>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</si>
  <si>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</si>
  <si>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</si>
  <si>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</si>
  <si>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</si>
  <si>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</si>
  <si>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</si>
  <si>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</si>
  <si>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</si>
  <si>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</si>
  <si>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</si>
  <si>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</si>
  <si>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</si>
  <si>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</si>
  <si>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</si>
  <si>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</si>
  <si>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</si>
  <si>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</si>
  <si>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</si>
  <si>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</si>
  <si>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</si>
  <si>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</si>
  <si>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</si>
  <si>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</si>
  <si>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</si>
  <si>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</si>
  <si>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</si>
  <si>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</si>
  <si>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</si>
  <si>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</si>
  <si>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</si>
  <si>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</si>
  <si>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</si>
  <si>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</si>
  <si>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</si>
  <si>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</si>
  <si>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</si>
  <si>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</si>
  <si>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</si>
  <si>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</si>
  <si>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</si>
  <si>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</si>
  <si>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</si>
  <si>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</si>
  <si>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</si>
  <si>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</si>
  <si>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</si>
  <si>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</si>
  <si>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</si>
  <si>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</si>
  <si>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</si>
  <si>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</si>
  <si>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</si>
  <si>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</si>
  <si>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</si>
  <si>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</si>
  <si>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</si>
  <si>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</si>
  <si>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</si>
  <si>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</si>
  <si>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</si>
  <si>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</si>
  <si>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</si>
  <si>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</si>
  <si>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</si>
  <si>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</si>
  <si>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</si>
  <si>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</si>
  <si>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</si>
  <si>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</si>
  <si>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</si>
  <si>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</si>
  <si>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</si>
  <si>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</si>
  <si>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</si>
  <si>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</si>
  <si>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</si>
  <si>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</si>
  <si>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</si>
  <si>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</si>
  <si>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</si>
  <si>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</si>
  <si>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</si>
  <si>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</si>
  <si>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</si>
  <si>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</si>
  <si>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</si>
  <si>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</si>
  <si>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</si>
  <si>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</si>
  <si>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</si>
  <si>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</si>
  <si>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</si>
  <si>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</si>
  <si>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</si>
  <si>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</si>
  <si>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</si>
  <si>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</si>
  <si>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</si>
  <si>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</si>
  <si>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</si>
  <si>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</si>
  <si>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</si>
  <si>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</si>
  <si>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</si>
  <si>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</si>
  <si>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</si>
  <si>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</si>
  <si>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</si>
  <si>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</si>
  <si>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</si>
  <si>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</si>
  <si>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</si>
  <si>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</si>
  <si>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</si>
  <si>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</si>
  <si>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</si>
  <si>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</si>
  <si>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</si>
  <si>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</si>
  <si>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</si>
  <si>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</si>
  <si>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</si>
  <si>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</si>
  <si>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</si>
  <si>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</si>
  <si>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</si>
  <si>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</si>
  <si>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</si>
  <si>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</si>
  <si>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</si>
  <si>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</si>
  <si>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</si>
  <si>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</si>
  <si>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</si>
  <si>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</si>
  <si>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</si>
  <si>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</si>
  <si>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</si>
  <si>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</si>
  <si>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</si>
  <si>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</si>
  <si>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</si>
  <si>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</si>
  <si>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</si>
  <si>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</si>
  <si>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</si>
  <si>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</si>
  <si>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</si>
  <si>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</si>
  <si>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</si>
  <si>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</si>
  <si>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</si>
  <si>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</si>
  <si>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</si>
  <si>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</si>
  <si>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</si>
  <si>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</si>
  <si>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</si>
  <si>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</si>
  <si>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</si>
  <si>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</si>
  <si>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</si>
  <si>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</si>
  <si>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</si>
  <si>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</si>
  <si>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</si>
  <si>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</si>
  <si>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</si>
  <si>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</si>
  <si>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</si>
  <si>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</si>
  <si>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</si>
  <si>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</si>
  <si>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</si>
  <si>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</si>
  <si>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</si>
  <si>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</si>
  <si>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</si>
  <si>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</si>
  <si>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</si>
  <si>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</si>
  <si>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</si>
  <si>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</si>
  <si>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</si>
  <si>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</si>
  <si>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</si>
  <si>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</si>
  <si>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</si>
  <si>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</si>
  <si>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</si>
  <si>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</si>
  <si>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</si>
  <si>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</si>
  <si>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2.2.5.4</t>
  </si>
  <si>
    <t>Alquileres de equipos de transporte, traccion y elevacion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</si>
  <si>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</si>
  <si>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</si>
  <si>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</si>
  <si>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</si>
  <si>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“AÑO DE LA ATENCION INTEGRAL DE LA PRIMERA INFANCIA”</t>
  </si>
  <si>
    <t>2.6.1.9</t>
  </si>
  <si>
    <t>Otros mobiliarios y equipos no identificados</t>
  </si>
  <si>
    <t>TOTAL INGRESOS POR PARTIDAS PRESUPUESTARIAS, NOVIEMBRE, 2015 (PRESUPUESTO ASIGNADO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</si>
</sst>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Fill="1" applyBorder="1"/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1" fillId="0" borderId="0" xfId="3" applyFont="1" applyFill="1" applyBorder="1" applyAlignment="1">
      <alignment horizontal="right"/>
    </xf>
    <xf numFmtId="164" fontId="11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43" fontId="11" fillId="5" borderId="0" xfId="3" applyNumberFormat="1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selection activeCell="E139" sqref="E139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4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4"/>
      <c r="E4" s="2"/>
      <c r="F4" s="2"/>
      <c r="G4" s="2"/>
      <c r="H4" s="2"/>
    </row>
    <row r="5" spans="1:8" ht="17.25" x14ac:dyDescent="0.3">
      <c r="A5" s="96" t="s">
        <v>220</v>
      </c>
      <c r="B5" s="96"/>
      <c r="C5" s="96"/>
      <c r="D5" s="96"/>
      <c r="E5" s="96"/>
      <c r="F5" s="96"/>
    </row>
    <row r="6" spans="1:8" s="1" customFormat="1" ht="21" x14ac:dyDescent="0.35">
      <c r="A6" s="97" t="s">
        <v>219</v>
      </c>
      <c r="B6" s="97"/>
      <c r="C6" s="97"/>
      <c r="D6" s="97"/>
      <c r="E6" s="97"/>
      <c r="F6" s="97"/>
    </row>
    <row r="7" spans="1:8" s="1" customFormat="1" x14ac:dyDescent="0.25">
      <c r="A7" s="95" t="s">
        <v>221</v>
      </c>
      <c r="B7" s="95"/>
      <c r="C7" s="95"/>
      <c r="D7" s="95"/>
      <c r="E7" s="95"/>
      <c r="F7" s="95"/>
      <c r="G7" s="2"/>
      <c r="H7" s="2"/>
    </row>
    <row r="8" spans="1:8" s="1" customFormat="1" x14ac:dyDescent="0.25">
      <c r="A8" s="94"/>
      <c r="B8" s="94"/>
      <c r="C8" s="94"/>
      <c r="D8" s="94"/>
      <c r="E8" s="94"/>
      <c r="F8" s="94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99" t="s">
        <v>195</v>
      </c>
      <c r="B10" s="99"/>
      <c r="C10" s="99"/>
      <c r="D10" s="99"/>
      <c r="E10" s="99"/>
      <c r="F10" s="99"/>
      <c r="G10" s="2"/>
      <c r="H10" s="2"/>
    </row>
    <row r="11" spans="1:8" ht="15.75" x14ac:dyDescent="0.25">
      <c r="A11" s="99" t="s">
        <v>196</v>
      </c>
      <c r="B11" s="99"/>
      <c r="C11" s="99"/>
      <c r="D11" s="99"/>
      <c r="E11" s="99"/>
      <c r="F11" s="99"/>
      <c r="G11" s="2"/>
      <c r="H11" s="2"/>
    </row>
    <row r="12" spans="1:8" ht="15.75" x14ac:dyDescent="0.25">
      <c r="A12" s="99" t="s">
        <v>0</v>
      </c>
      <c r="B12" s="99"/>
      <c r="C12" s="99"/>
      <c r="D12" s="99"/>
      <c r="E12" s="99"/>
      <c r="F12" s="99"/>
      <c r="G12" s="2"/>
      <c r="H12" s="2"/>
    </row>
    <row r="13" spans="1:8" ht="15.75" x14ac:dyDescent="0.25">
      <c r="A13" s="53"/>
      <c r="B13" s="53"/>
      <c r="C13" s="53"/>
      <c r="D13" s="53"/>
      <c r="E13" s="53"/>
      <c r="F13" s="53"/>
      <c r="G13" s="2"/>
      <c r="H13" s="2"/>
    </row>
    <row r="14" spans="1:8" ht="15.75" x14ac:dyDescent="0.25">
      <c r="A14" s="53"/>
      <c r="B14" s="53"/>
      <c r="C14" s="53"/>
      <c r="D14" s="53"/>
      <c r="E14" s="53"/>
      <c r="F14" s="53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194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93"/>
      <c r="C17" s="17"/>
      <c r="D17" s="9"/>
      <c r="E17" s="18"/>
      <c r="F17" s="47">
        <v>384211760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384211760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0" t="s">
        <v>3</v>
      </c>
      <c r="B20" s="100"/>
      <c r="C20" s="100"/>
      <c r="D20" s="100"/>
      <c r="E20" s="100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207158136.13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6">
        <f>E24+E25+E26+E27+E28+E29</f>
        <v>125275819</v>
      </c>
      <c r="F23" s="16"/>
      <c r="G23" s="27"/>
      <c r="H23" s="1"/>
    </row>
    <row r="24" spans="1:8" x14ac:dyDescent="0.25">
      <c r="A24" s="11"/>
      <c r="B24" s="11"/>
      <c r="C24" s="11" t="s">
        <v>12</v>
      </c>
      <c r="D24" s="6" t="s">
        <v>13</v>
      </c>
      <c r="E24" s="22">
        <v>93388323.799999997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20210495.420000002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1695165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9857238.5600000005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124596.22</v>
      </c>
      <c r="F29" s="49"/>
      <c r="G29" s="27"/>
      <c r="H29" s="1"/>
    </row>
    <row r="30" spans="1:8" x14ac:dyDescent="0.25">
      <c r="A30" s="5"/>
      <c r="B30" s="5"/>
      <c r="C30" s="5"/>
      <c r="D30" s="19" t="s">
        <v>24</v>
      </c>
      <c r="E30" s="76">
        <f>E31</f>
        <v>41950496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41950496</v>
      </c>
      <c r="F31" s="16"/>
      <c r="G31" s="27"/>
      <c r="H31" s="1"/>
    </row>
    <row r="32" spans="1:8" x14ac:dyDescent="0.25">
      <c r="A32" s="11"/>
      <c r="B32" s="11"/>
      <c r="C32" s="11"/>
      <c r="D32" s="19" t="s">
        <v>27</v>
      </c>
      <c r="E32" s="76">
        <f>E33</f>
        <v>13404921.630000001</v>
      </c>
      <c r="F32" s="16"/>
      <c r="G32" s="27"/>
      <c r="H32" s="1"/>
    </row>
    <row r="33" spans="1:8" x14ac:dyDescent="0.25">
      <c r="A33" s="11"/>
      <c r="B33" s="11"/>
      <c r="C33" s="11" t="s">
        <v>211</v>
      </c>
      <c r="D33" s="6" t="s">
        <v>212</v>
      </c>
      <c r="E33" s="90">
        <v>13404921.630000001</v>
      </c>
      <c r="F33" s="16"/>
      <c r="G33" s="27"/>
      <c r="H33" s="1"/>
    </row>
    <row r="34" spans="1:8" x14ac:dyDescent="0.25">
      <c r="A34" s="11"/>
      <c r="B34" s="5"/>
      <c r="C34" s="11"/>
      <c r="D34" s="19" t="s">
        <v>28</v>
      </c>
      <c r="E34" s="76">
        <f>E35+E36+E37</f>
        <v>16056756.49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7316706.8499999996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7931542.4800000004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808507.16</v>
      </c>
      <c r="F37" s="16"/>
      <c r="G37" s="27"/>
      <c r="H37" s="1"/>
    </row>
    <row r="38" spans="1:8" x14ac:dyDescent="0.25">
      <c r="A38" s="5"/>
      <c r="B38" s="5"/>
      <c r="C38" s="5"/>
      <c r="D38" s="19" t="s">
        <v>35</v>
      </c>
      <c r="E38" s="76">
        <f>E39+E40+E41+E42+E43+E44+E45</f>
        <v>10470143.01</v>
      </c>
      <c r="F38" s="16"/>
      <c r="G38" s="27"/>
      <c r="H38" s="1"/>
    </row>
    <row r="39" spans="1:8" ht="15.75" x14ac:dyDescent="0.25">
      <c r="A39" s="11"/>
      <c r="B39" s="84" t="s">
        <v>36</v>
      </c>
      <c r="C39" s="11" t="s">
        <v>37</v>
      </c>
      <c r="D39" s="15" t="s">
        <v>38</v>
      </c>
      <c r="E39" s="22">
        <v>169920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4215.87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5205709.0599999996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2456902.75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2599254.33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23790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10351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8">
        <f>E23+E30+E32+E34+E38</f>
        <v>207158136.13</v>
      </c>
      <c r="G46" s="27"/>
      <c r="H46" s="1"/>
    </row>
    <row r="47" spans="1:8" ht="15.75" x14ac:dyDescent="0.25">
      <c r="A47" s="11"/>
      <c r="B47" s="84" t="s">
        <v>36</v>
      </c>
      <c r="C47" s="11"/>
      <c r="D47" s="73" t="s">
        <v>52</v>
      </c>
      <c r="E47" s="88">
        <f>E48+E49</f>
        <v>2129332.17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1050000.08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1079332.0900000001</v>
      </c>
      <c r="F49" s="16"/>
      <c r="G49" s="27"/>
      <c r="H49" s="1"/>
    </row>
    <row r="50" spans="1:8" x14ac:dyDescent="0.25">
      <c r="A50" s="10"/>
      <c r="B50" s="10"/>
      <c r="C50" s="10"/>
      <c r="D50" s="75" t="s">
        <v>57</v>
      </c>
      <c r="E50" s="77">
        <f>E51+E52</f>
        <v>488284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101700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386584</v>
      </c>
      <c r="F52" s="16"/>
      <c r="G52" s="27"/>
      <c r="H52" s="2"/>
    </row>
    <row r="53" spans="1:8" x14ac:dyDescent="0.25">
      <c r="A53" s="10"/>
      <c r="B53" s="10"/>
      <c r="C53" s="10"/>
      <c r="D53" s="75" t="s">
        <v>62</v>
      </c>
      <c r="E53" s="77">
        <f>E54+E55+E56+E57</f>
        <v>243683.72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93317.9</v>
      </c>
      <c r="F54" s="16"/>
      <c r="G54" s="27"/>
      <c r="H54" s="2"/>
    </row>
    <row r="55" spans="1:8" s="1" customFormat="1" x14ac:dyDescent="0.25">
      <c r="A55" s="12"/>
      <c r="B55" s="12"/>
      <c r="C55" s="12" t="s">
        <v>201</v>
      </c>
      <c r="D55" s="15" t="s">
        <v>202</v>
      </c>
      <c r="E55" s="22">
        <v>8340</v>
      </c>
      <c r="F55" s="16"/>
      <c r="G55" s="27"/>
      <c r="H55" s="2"/>
    </row>
    <row r="56" spans="1:8" s="1" customFormat="1" x14ac:dyDescent="0.25">
      <c r="A56" s="12"/>
      <c r="B56" s="12"/>
      <c r="C56" s="12" t="s">
        <v>213</v>
      </c>
      <c r="D56" s="15" t="s">
        <v>214</v>
      </c>
      <c r="E56" s="22">
        <v>135766.82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6259</v>
      </c>
      <c r="F57" s="16"/>
      <c r="G57" s="27"/>
      <c r="H57" s="2"/>
    </row>
    <row r="58" spans="1:8" x14ac:dyDescent="0.25">
      <c r="A58" s="10"/>
      <c r="B58" s="10"/>
      <c r="C58" s="10"/>
      <c r="D58" s="75" t="s">
        <v>67</v>
      </c>
      <c r="E58" s="77">
        <f>E59+E60+E61+E62</f>
        <v>7716759.5599999996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s="1" customFormat="1" x14ac:dyDescent="0.25">
      <c r="A60" s="10"/>
      <c r="B60" s="10"/>
      <c r="C60" s="20" t="s">
        <v>215</v>
      </c>
      <c r="D60" s="15" t="s">
        <v>216</v>
      </c>
      <c r="E60" s="22">
        <v>266680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2188459.09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5198620.47</v>
      </c>
      <c r="F62" s="16"/>
      <c r="G62" s="27"/>
      <c r="H62" s="2"/>
    </row>
    <row r="63" spans="1:8" x14ac:dyDescent="0.25">
      <c r="A63" s="10"/>
      <c r="B63" s="10"/>
      <c r="C63" s="10"/>
      <c r="D63" s="75" t="s">
        <v>74</v>
      </c>
      <c r="E63" s="77">
        <f>E64+E65</f>
        <v>2860045.22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69268.5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2790776.72</v>
      </c>
      <c r="F65" s="16"/>
      <c r="G65" s="27"/>
      <c r="H65" s="1"/>
    </row>
    <row r="66" spans="1:8" x14ac:dyDescent="0.25">
      <c r="A66" s="10"/>
      <c r="B66" s="10"/>
      <c r="C66" s="10"/>
      <c r="D66" s="75" t="s">
        <v>79</v>
      </c>
      <c r="E66" s="77">
        <f>E67+E68+E69+E70+E71+E72</f>
        <v>29462631.500000004</v>
      </c>
      <c r="F66" s="16"/>
      <c r="G66" s="27"/>
      <c r="H66" s="1"/>
    </row>
    <row r="67" spans="1:8" s="1" customFormat="1" x14ac:dyDescent="0.25">
      <c r="A67" s="10"/>
      <c r="B67" s="10"/>
      <c r="C67" s="20" t="s">
        <v>203</v>
      </c>
      <c r="D67" s="91" t="s">
        <v>204</v>
      </c>
      <c r="E67" s="92">
        <v>2000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3603.83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2354139.54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23599222.940000001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3456864.6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46800.59</v>
      </c>
      <c r="F72" s="16"/>
      <c r="G72" s="27"/>
      <c r="H72" s="1"/>
    </row>
    <row r="73" spans="1:8" x14ac:dyDescent="0.25">
      <c r="A73" s="12"/>
      <c r="B73" s="12"/>
      <c r="C73" s="12"/>
      <c r="D73" s="9" t="s">
        <v>90</v>
      </c>
      <c r="E73" s="22"/>
      <c r="F73" s="68">
        <f>E47+E50+E53+E58+E63+E66</f>
        <v>42900736.170000002</v>
      </c>
      <c r="G73" s="27"/>
      <c r="H73" s="1"/>
    </row>
    <row r="74" spans="1:8" ht="15.75" x14ac:dyDescent="0.25">
      <c r="A74" s="39" t="s">
        <v>91</v>
      </c>
      <c r="B74" s="83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10"/>
      <c r="D75" s="9" t="s">
        <v>94</v>
      </c>
      <c r="E75" s="76">
        <f>E76+E77</f>
        <v>4663303.3099999996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4379711.3099999996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283592</v>
      </c>
      <c r="F77" s="16"/>
      <c r="G77" s="2"/>
      <c r="H77" s="1"/>
    </row>
    <row r="78" spans="1:8" x14ac:dyDescent="0.25">
      <c r="A78" s="10"/>
      <c r="B78" s="10"/>
      <c r="C78" s="10"/>
      <c r="D78" s="75" t="s">
        <v>99</v>
      </c>
      <c r="E78" s="77">
        <f>E79+E80</f>
        <v>3392443.52</v>
      </c>
      <c r="F78" s="18"/>
      <c r="G78" s="23"/>
      <c r="H78" s="23"/>
    </row>
    <row r="79" spans="1:8" s="1" customFormat="1" x14ac:dyDescent="0.25">
      <c r="A79" s="10"/>
      <c r="B79" s="10"/>
      <c r="C79" s="20" t="s">
        <v>205</v>
      </c>
      <c r="D79" s="91" t="s">
        <v>206</v>
      </c>
      <c r="E79" s="92">
        <v>26344.84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3366098.68</v>
      </c>
      <c r="F80" s="16"/>
      <c r="G80" s="2"/>
      <c r="H80" s="2"/>
    </row>
    <row r="81" spans="1:8" x14ac:dyDescent="0.25">
      <c r="A81" s="10"/>
      <c r="B81" s="10"/>
      <c r="C81" s="10"/>
      <c r="D81" s="75" t="s">
        <v>102</v>
      </c>
      <c r="E81" s="89">
        <f>E82+E83+E84+E85+E86</f>
        <v>68872217.230000004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294882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1337029.56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344633.7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62221.97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66833450</v>
      </c>
      <c r="F86" s="16"/>
      <c r="G86" s="27"/>
      <c r="H86" s="2"/>
    </row>
    <row r="87" spans="1:8" x14ac:dyDescent="0.25">
      <c r="A87" s="12"/>
      <c r="B87" s="10"/>
      <c r="C87" s="10"/>
      <c r="D87" s="75" t="s">
        <v>113</v>
      </c>
      <c r="E87" s="77">
        <f>E88</f>
        <v>1710.07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1710.07</v>
      </c>
      <c r="F88" s="16"/>
      <c r="G88" s="27"/>
      <c r="H88" s="2"/>
    </row>
    <row r="89" spans="1:8" ht="15.75" x14ac:dyDescent="0.25">
      <c r="A89" s="12"/>
      <c r="B89" s="12"/>
      <c r="C89" s="12"/>
      <c r="D89" s="52" t="s">
        <v>116</v>
      </c>
      <c r="E89" s="76">
        <f>E90+E91+E92+E93</f>
        <v>326257.12</v>
      </c>
      <c r="F89" s="16"/>
      <c r="G89" s="27"/>
      <c r="H89" s="2"/>
    </row>
    <row r="90" spans="1:8" s="1" customFormat="1" x14ac:dyDescent="0.25">
      <c r="A90" s="12"/>
      <c r="B90" s="12"/>
      <c r="C90" s="12" t="s">
        <v>197</v>
      </c>
      <c r="D90" s="25" t="s">
        <v>198</v>
      </c>
      <c r="E90" s="7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85036.61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5097.6000000000004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236122.91</v>
      </c>
      <c r="F93" s="16"/>
      <c r="G93" s="27"/>
      <c r="H93" s="2"/>
    </row>
    <row r="94" spans="1:8" x14ac:dyDescent="0.25">
      <c r="A94" s="12"/>
      <c r="B94" s="10"/>
      <c r="C94" s="12"/>
      <c r="D94" s="75" t="s">
        <v>123</v>
      </c>
      <c r="E94" s="77">
        <f>E95+E96+E97</f>
        <v>8984.08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2592.98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5470.11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920.99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4" t="s">
        <v>130</v>
      </c>
      <c r="E98" s="88">
        <f>E99+E100</f>
        <v>4276183.8099999996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7" t="s">
        <v>132</v>
      </c>
      <c r="E99" s="22">
        <v>4086726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7" t="s">
        <v>134</v>
      </c>
      <c r="E100" s="22">
        <v>189457.81</v>
      </c>
      <c r="F100" s="16"/>
      <c r="G100" s="27"/>
      <c r="H100" s="2"/>
    </row>
    <row r="101" spans="1:9" ht="18" customHeight="1" x14ac:dyDescent="0.25">
      <c r="A101" s="10"/>
      <c r="B101" s="10"/>
      <c r="C101" s="10"/>
      <c r="D101" s="75" t="s">
        <v>135</v>
      </c>
      <c r="E101" s="77">
        <f>E102+E103+E104+E105+E106+E107+E108</f>
        <v>4568161.1800000006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765579.12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2543763.4300000002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217</v>
      </c>
      <c r="D104" s="25" t="s">
        <v>218</v>
      </c>
      <c r="E104" s="22">
        <v>7239.66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51414.23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438681.87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199</v>
      </c>
      <c r="D107" s="15" t="s">
        <v>200</v>
      </c>
      <c r="E107" s="22">
        <v>552285.04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209197.83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8">
        <f>E75+E78+E81+E87+E89+E94+E98+E101</f>
        <v>86109260.320000008</v>
      </c>
      <c r="G109" s="27"/>
      <c r="H109" s="2"/>
      <c r="I109" s="1"/>
    </row>
    <row r="110" spans="1:9" ht="15.75" x14ac:dyDescent="0.25">
      <c r="A110" s="55"/>
      <c r="B110" s="59" t="s">
        <v>147</v>
      </c>
      <c r="C110" s="59"/>
      <c r="D110" s="60" t="s">
        <v>148</v>
      </c>
      <c r="E110" s="61">
        <f>E111+E112</f>
        <v>2823575</v>
      </c>
      <c r="F110" s="68">
        <f>E110</f>
        <v>2823575</v>
      </c>
      <c r="G110" s="62"/>
      <c r="H110" s="62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2823575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3" t="s">
        <v>154</v>
      </c>
      <c r="C114" s="41"/>
      <c r="D114" s="40" t="s">
        <v>155</v>
      </c>
      <c r="E114" s="38">
        <f>E115</f>
        <v>10664844.58</v>
      </c>
      <c r="F114" s="16"/>
      <c r="G114" s="27"/>
      <c r="H114" s="2"/>
      <c r="I114" s="1"/>
    </row>
    <row r="115" spans="1:9" x14ac:dyDescent="0.25">
      <c r="A115" s="12"/>
      <c r="B115" s="10"/>
      <c r="C115" s="12"/>
      <c r="D115" s="9" t="s">
        <v>156</v>
      </c>
      <c r="E115" s="76">
        <f>E116+E117+E118+E119+E120+E121+E122+E123+E124+E125</f>
        <v>10664844.58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832918.93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1581115.58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246011.45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222</v>
      </c>
      <c r="D119" s="15" t="s">
        <v>223</v>
      </c>
      <c r="E119" s="22">
        <v>29677</v>
      </c>
      <c r="F119" s="16"/>
      <c r="G119" s="27"/>
      <c r="H119" s="30"/>
    </row>
    <row r="120" spans="1:9" x14ac:dyDescent="0.25">
      <c r="A120" s="12"/>
      <c r="B120" s="12"/>
      <c r="C120" s="20" t="s">
        <v>207</v>
      </c>
      <c r="D120" s="15" t="s">
        <v>208</v>
      </c>
      <c r="E120" s="22">
        <v>942031.26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3450000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x14ac:dyDescent="0.25">
      <c r="A124" s="20"/>
      <c r="B124" s="20"/>
      <c r="C124" s="20" t="s">
        <v>169</v>
      </c>
      <c r="D124" s="25" t="s">
        <v>170</v>
      </c>
      <c r="E124" s="22">
        <v>2114527.5499999998</v>
      </c>
      <c r="F124" s="16"/>
      <c r="G124" s="27"/>
      <c r="H124" s="30"/>
      <c r="I124" s="1"/>
    </row>
    <row r="125" spans="1:9" s="1" customFormat="1" x14ac:dyDescent="0.25">
      <c r="A125" s="20"/>
      <c r="B125" s="20"/>
      <c r="C125" s="20" t="s">
        <v>209</v>
      </c>
      <c r="D125" s="25" t="s">
        <v>210</v>
      </c>
      <c r="E125" s="22">
        <v>1468562.81</v>
      </c>
      <c r="F125" s="16"/>
      <c r="G125" s="27"/>
      <c r="H125" s="30"/>
    </row>
    <row r="126" spans="1:9" x14ac:dyDescent="0.25">
      <c r="A126" s="63"/>
      <c r="B126" s="63"/>
      <c r="C126" s="63"/>
      <c r="D126" s="57" t="s">
        <v>171</v>
      </c>
      <c r="E126" s="64">
        <f>E127</f>
        <v>553170.79</v>
      </c>
      <c r="F126" s="68">
        <f>E114</f>
        <v>10664844.58</v>
      </c>
      <c r="G126" s="27"/>
      <c r="H126" s="30"/>
      <c r="I126" s="1"/>
    </row>
    <row r="127" spans="1:9" x14ac:dyDescent="0.25">
      <c r="A127" s="58"/>
      <c r="B127" s="55" t="s">
        <v>172</v>
      </c>
      <c r="C127" s="58"/>
      <c r="D127" s="56" t="s">
        <v>173</v>
      </c>
      <c r="E127" s="85">
        <f>E128</f>
        <v>553170.79</v>
      </c>
      <c r="F127" s="86">
        <f>E126</f>
        <v>553170.79</v>
      </c>
      <c r="G127" s="27"/>
      <c r="H127" s="30"/>
      <c r="I127" s="1"/>
    </row>
    <row r="128" spans="1:9" x14ac:dyDescent="0.25">
      <c r="A128" s="78"/>
      <c r="B128" s="79"/>
      <c r="C128" s="80" t="s">
        <v>174</v>
      </c>
      <c r="D128" s="82" t="s">
        <v>175</v>
      </c>
      <c r="E128" s="81">
        <v>553170.79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176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8"/>
      <c r="B130" s="79"/>
      <c r="C130" s="79" t="s">
        <v>177</v>
      </c>
      <c r="D130" s="82" t="s">
        <v>178</v>
      </c>
      <c r="E130" s="81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179</v>
      </c>
      <c r="E132" s="43"/>
      <c r="F132" s="44">
        <f>F46+F73+F109+F110+F126+F127</f>
        <v>350209722.99000001</v>
      </c>
      <c r="G132" s="27"/>
      <c r="H132" s="2"/>
      <c r="I132" s="1"/>
    </row>
    <row r="133" spans="1:9" ht="16.5" thickBot="1" x14ac:dyDescent="0.3">
      <c r="A133" s="69"/>
      <c r="B133" s="69"/>
      <c r="C133" s="69"/>
      <c r="D133" s="70" t="s">
        <v>180</v>
      </c>
      <c r="E133" s="71"/>
      <c r="F133" s="72">
        <f>F18-F132</f>
        <v>34002037.00999999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181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7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6"/>
      <c r="I142" s="1"/>
    </row>
    <row r="149" spans="1:9" x14ac:dyDescent="0.25">
      <c r="A149" s="1"/>
      <c r="B149" s="1"/>
      <c r="C149" s="1"/>
      <c r="D149" s="1"/>
      <c r="E149" s="1"/>
      <c r="F149" s="1"/>
      <c r="G149" s="98" t="s">
        <v>182</v>
      </c>
      <c r="H149" s="98"/>
      <c r="I149" s="98"/>
    </row>
    <row r="150" spans="1:9" x14ac:dyDescent="0.25">
      <c r="A150" s="1"/>
      <c r="B150" s="1"/>
      <c r="C150" s="1"/>
      <c r="D150" s="1"/>
      <c r="E150" s="1"/>
      <c r="F150" s="1"/>
      <c r="G150" s="98" t="s">
        <v>183</v>
      </c>
      <c r="H150" s="98"/>
      <c r="I150" s="98"/>
    </row>
    <row r="151" spans="1:9" x14ac:dyDescent="0.25">
      <c r="A151" s="1"/>
      <c r="B151" s="1"/>
      <c r="C151" s="1"/>
      <c r="D151" s="1"/>
      <c r="E151" s="1"/>
      <c r="F151" s="1"/>
      <c r="G151" s="98"/>
      <c r="H151" s="98"/>
      <c r="I151" s="98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f>F18</f>
        <v>384211760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184</v>
      </c>
      <c r="H155" s="4">
        <f>F46</f>
        <v>207158136.13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185</v>
      </c>
      <c r="H156" s="4">
        <f>F73</f>
        <v>42900736.170000002</v>
      </c>
      <c r="I156" s="28"/>
    </row>
    <row r="157" spans="1:9" x14ac:dyDescent="0.25">
      <c r="A157" s="1"/>
      <c r="B157" s="1"/>
      <c r="C157" s="1"/>
      <c r="D157" s="1"/>
      <c r="E157" s="66"/>
      <c r="F157" s="1"/>
      <c r="G157" s="4" t="s">
        <v>186</v>
      </c>
      <c r="H157" s="4">
        <f>F109</f>
        <v>86109260.320000008</v>
      </c>
      <c r="I157" s="28"/>
    </row>
    <row r="158" spans="1:9" x14ac:dyDescent="0.25">
      <c r="A158" s="1"/>
      <c r="B158" s="1"/>
      <c r="C158" s="1"/>
      <c r="D158" s="1"/>
      <c r="E158" s="66"/>
      <c r="F158" s="1"/>
      <c r="G158" s="4" t="s">
        <v>187</v>
      </c>
      <c r="H158" s="4">
        <f>F110</f>
        <v>2823575</v>
      </c>
      <c r="I158" s="28"/>
    </row>
    <row r="159" spans="1:9" x14ac:dyDescent="0.25">
      <c r="A159" s="1"/>
      <c r="B159" s="1"/>
      <c r="C159" s="1"/>
      <c r="D159" s="1"/>
      <c r="E159" s="66"/>
      <c r="F159" s="1"/>
      <c r="G159" s="4" t="s">
        <v>188</v>
      </c>
      <c r="H159" s="4">
        <f>F126</f>
        <v>10664844.58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189</v>
      </c>
      <c r="H160" s="4">
        <f>F127</f>
        <v>553170.79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190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191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192</v>
      </c>
      <c r="H163" s="23">
        <f>H155+H156+H157+H158+H159+H160+H161</f>
        <v>350209722.99000001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193</v>
      </c>
      <c r="H164" s="65">
        <f>H154-H163</f>
        <v>34002037.00999999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2016-01-05T15:51:18Z</dcterms:modified>
</cp:coreProperties>
</file>