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95" windowWidth="12915" windowHeight="61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129" i="1" l="1"/>
  <c r="E127" i="1"/>
  <c r="E114" i="1"/>
  <c r="E115" i="1"/>
  <c r="E110" i="1"/>
  <c r="E101" i="1"/>
  <c r="E98" i="1"/>
  <c r="E94" i="1"/>
  <c r="E89" i="1"/>
  <c r="E87" i="1"/>
  <c r="E81" i="1"/>
  <c r="E78" i="1"/>
  <c r="E75" i="1"/>
  <c r="E65" i="1"/>
  <c r="E62" i="1"/>
  <c r="E58" i="1"/>
  <c r="E53" i="1"/>
  <c r="E50" i="1"/>
  <c r="E47" i="1"/>
  <c r="E38" i="1"/>
  <c r="E34" i="1"/>
  <c r="E32" i="1"/>
  <c r="E30" i="1"/>
  <c r="E23" i="1"/>
  <c r="E126" i="1" l="1"/>
  <c r="F127" i="1" s="1"/>
  <c r="F126" i="1"/>
  <c r="F109" i="1" l="1"/>
  <c r="F73" i="1"/>
  <c r="E22" i="1"/>
  <c r="F46" i="1"/>
  <c r="F110" i="1"/>
  <c r="F132" i="1" l="1"/>
  <c r="H160" i="1"/>
  <c r="H158" i="1"/>
  <c r="H159" i="1" l="1"/>
  <c r="H157" i="1"/>
  <c r="H156" i="1"/>
  <c r="F133" i="1" l="1"/>
  <c r="H155" i="1"/>
  <c r="H163" i="1" s="1"/>
  <c r="H164" i="1" s="1"/>
</calcChain>
</file>

<file path=xl/sharedStrings.xml><?xml version="1.0" encoding="utf-8"?>
<sst xmlns="http://schemas.openxmlformats.org/spreadsheetml/2006/main" count="227" uniqueCount="225">
  <si>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</si>
  <si>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</si>
  <si>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</si>
  <si>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</si>
  <si>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</si>
  <si>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</si>
  <si>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</si>
  <si>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</si>
  <si>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</si>
  <si>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</si>
  <si>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</si>
  <si>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</si>
  <si>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</si>
  <si>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</si>
  <si>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</si>
  <si>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</si>
  <si>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</si>
  <si>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</si>
  <si>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</si>
  <si>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</si>
  <si>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</si>
  <si>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</si>
  <si>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</si>
  <si>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</si>
  <si>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</si>
  <si>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</si>
  <si>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</si>
  <si>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GRATIFICACIONES Y BONIFICACIONES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</si>
  <si>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</si>
  <si>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</si>
  <si>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</si>
  <si>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</si>
  <si>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</si>
  <si>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</si>
  <si>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</si>
  <si>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</si>
  <si>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</si>
  <si>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</si>
  <si>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</si>
  <si>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</si>
  <si>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</si>
  <si>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</si>
  <si>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</si>
  <si>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</si>
  <si>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</si>
  <si>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</si>
  <si>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</si>
  <si>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</si>
  <si>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</si>
  <si>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</si>
  <si>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</si>
  <si>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</si>
  <si>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</si>
  <si>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</si>
  <si>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</si>
  <si>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</si>
  <si>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</si>
  <si>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</si>
  <si>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</si>
  <si>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</si>
  <si>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</si>
  <si>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</si>
  <si>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</si>
  <si>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</si>
  <si>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</si>
  <si>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</si>
  <si>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</si>
  <si>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</si>
  <si>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</si>
  <si>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</si>
  <si>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</si>
  <si>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</si>
  <si>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</si>
  <si>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</si>
  <si>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</si>
  <si>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</si>
  <si>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</si>
  <si>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</si>
  <si>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</si>
  <si>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</si>
  <si>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</si>
  <si>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</si>
  <si>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</si>
  <si>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</si>
  <si>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</si>
  <si>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</si>
  <si>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</si>
  <si>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</si>
  <si>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</si>
  <si>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</si>
  <si>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</si>
  <si>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</si>
  <si>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</si>
  <si>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</si>
  <si>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</si>
  <si>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</si>
  <si>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</si>
  <si>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</si>
  <si>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</si>
  <si>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</si>
  <si>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</si>
  <si>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</si>
  <si>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</si>
  <si>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</si>
  <si>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</si>
  <si>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</si>
  <si>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</si>
  <si>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</si>
  <si>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</si>
  <si>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</si>
  <si>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</si>
  <si>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</si>
  <si>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</si>
  <si>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</si>
  <si>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</si>
  <si>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</si>
  <si>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</si>
  <si>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</si>
  <si>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</si>
  <si>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</si>
  <si>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</si>
  <si>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</si>
  <si>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</si>
  <si>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</si>
  <si>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</si>
  <si>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</si>
  <si>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</si>
  <si>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</si>
  <si>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</si>
  <si>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</si>
  <si>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</si>
  <si>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</si>
  <si>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</si>
  <si>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</si>
  <si>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</si>
  <si>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</si>
  <si>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</si>
  <si>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</si>
  <si>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</si>
  <si>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</si>
  <si>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</si>
  <si>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</si>
  <si>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</si>
  <si>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</si>
  <si>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</si>
  <si>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</si>
  <si>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</si>
  <si>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</si>
  <si>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</si>
  <si>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</si>
  <si>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</si>
  <si>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</si>
  <si>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</si>
  <si>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</si>
  <si>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</si>
  <si>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</si>
  <si>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</si>
  <si>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</si>
  <si>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</si>
  <si>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</si>
  <si>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</si>
  <si>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</si>
  <si>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</si>
  <si>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</si>
  <si>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</si>
  <si>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</si>
  <si>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</si>
  <si>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</si>
  <si>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</si>
  <si>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2.6.8.3</t>
  </si>
  <si>
    <t>Programas de informatica y base de datos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</si>
  <si>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</si>
  <si>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</si>
  <si>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</si>
  <si>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</si>
  <si>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</si>
  <si>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</si>
  <si>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</si>
  <si>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</si>
  <si>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</si>
  <si>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</si>
  <si>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</si>
  <si>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</si>
  <si>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</si>
  <si>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</si>
  <si>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</si>
  <si>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</si>
  <si>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</si>
  <si>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</si>
  <si>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</si>
  <si>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</si>
  <si>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</si>
  <si>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</si>
  <si>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</si>
  <si>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2.3.5.2</t>
  </si>
  <si>
    <t>Articulos de Cuero</t>
  </si>
  <si>
    <t>2.3.9.8</t>
  </si>
  <si>
    <t>Otros repuestos y accesorios menores</t>
  </si>
  <si>
    <t>2.2.4.2</t>
  </si>
  <si>
    <t>Fletes</t>
  </si>
  <si>
    <t>2.2.8.1</t>
  </si>
  <si>
    <t>Gatos Judiciales</t>
  </si>
  <si>
    <t>2.3.2.2</t>
  </si>
  <si>
    <t>Acabados Textiles</t>
  </si>
  <si>
    <t>2.6.2.1</t>
  </si>
  <si>
    <t>Equipos y aparatos audiovisuales</t>
  </si>
  <si>
    <t>2.6.8.8</t>
  </si>
  <si>
    <t>Licencias informaticas e intelectuales, industriales y comerciales</t>
  </si>
  <si>
    <t>2.1.4.2</t>
  </si>
  <si>
    <t>Otras Gratificaciones y Bonificaciones</t>
  </si>
  <si>
    <t>2.2.4.3</t>
  </si>
  <si>
    <t>Almacenaje</t>
  </si>
  <si>
    <t>2.3.9.4</t>
  </si>
  <si>
    <t>Utiles destinados a actividades deportivas y recreacion</t>
  </si>
  <si>
    <t xml:space="preserve"> Tesorería Nacional </t>
  </si>
  <si>
    <t xml:space="preserve"> Ministerio de Hacienda</t>
  </si>
  <si>
    <t>BALANCE DISPONIBLE PARA COMPROMISOS PENDIENTES AL 31/12/2016</t>
  </si>
  <si>
    <t>EJECUCIÓN PRESUPUESTARIA,  2016</t>
  </si>
  <si>
    <t>Período del 01/01/2016 al 31/12/2016</t>
  </si>
  <si>
    <t>“AÑO DEL FOMENTO DE LA VIVIENDA”</t>
  </si>
  <si>
    <t>2.6.2.3</t>
  </si>
  <si>
    <t>Camaras fotograficas y de video</t>
  </si>
  <si>
    <t>TOTAL INGRESOS POR PARTIDAS PRESUPUESTARIAS, MARZO, 2016 (PRESUPUESTO ASIGNADO 2016)</t>
  </si>
  <si>
    <t>2.2.8.9</t>
  </si>
  <si>
    <t>Otros gastos operativos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</si>
</sst>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5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164" fontId="2" fillId="0" borderId="0" xfId="3" applyFont="1" applyFill="1" applyBorder="1" applyAlignment="1">
      <alignment horizontal="right"/>
    </xf>
    <xf numFmtId="164" fontId="1" fillId="0" borderId="0" xfId="3" applyFont="1" applyFill="1" applyBorder="1" applyAlignment="1">
      <alignment horizontal="right"/>
    </xf>
    <xf numFmtId="165" fontId="2" fillId="0" borderId="0" xfId="2" applyFont="1"/>
    <xf numFmtId="166" fontId="3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3" fillId="0" borderId="0" xfId="2" applyFont="1" applyBorder="1" applyAlignment="1">
      <alignment horizontal="center"/>
    </xf>
    <xf numFmtId="165" fontId="6" fillId="0" borderId="0" xfId="2" applyFont="1"/>
    <xf numFmtId="4" fontId="1" fillId="0" borderId="0" xfId="4" applyNumberFormat="1" applyFont="1" applyBorder="1">
      <alignment wrapText="1"/>
    </xf>
    <xf numFmtId="0" fontId="4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3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3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3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1" fillId="2" borderId="0" xfId="3" applyFont="1" applyFill="1" applyBorder="1" applyAlignment="1">
      <alignment horizontal="right"/>
    </xf>
    <xf numFmtId="165" fontId="3" fillId="2" borderId="0" xfId="2" applyFont="1" applyFill="1" applyBorder="1"/>
    <xf numFmtId="4" fontId="7" fillId="0" borderId="3" xfId="2" applyNumberFormat="1" applyFont="1" applyBorder="1" applyAlignment="1"/>
    <xf numFmtId="4" fontId="8" fillId="0" borderId="0" xfId="2" applyNumberFormat="1" applyFont="1" applyBorder="1" applyAlignment="1"/>
    <xf numFmtId="4" fontId="8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9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0" xfId="1" applyFont="1" applyFill="1" applyBorder="1"/>
    <xf numFmtId="4" fontId="3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3" fillId="6" borderId="0" xfId="1" applyFont="1" applyFill="1" applyBorder="1"/>
    <xf numFmtId="164" fontId="1" fillId="6" borderId="0" xfId="3" applyFont="1" applyFill="1" applyBorder="1" applyAlignment="1">
      <alignment horizontal="right"/>
    </xf>
    <xf numFmtId="165" fontId="3" fillId="6" borderId="2" xfId="2" applyFont="1" applyFill="1" applyBorder="1"/>
    <xf numFmtId="0" fontId="3" fillId="4" borderId="0" xfId="1" applyFont="1" applyFill="1" applyBorder="1"/>
    <xf numFmtId="0" fontId="2" fillId="4" borderId="0" xfId="1" applyFont="1" applyFill="1" applyBorder="1" applyAlignment="1">
      <alignment wrapText="1"/>
    </xf>
    <xf numFmtId="164" fontId="11" fillId="0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/>
    </xf>
    <xf numFmtId="164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3" fillId="2" borderId="0" xfId="1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 vertical="center"/>
    </xf>
    <xf numFmtId="164" fontId="2" fillId="3" borderId="0" xfId="3" applyFont="1" applyFill="1" applyBorder="1" applyAlignment="1">
      <alignment horizontal="right"/>
    </xf>
    <xf numFmtId="164" fontId="12" fillId="6" borderId="0" xfId="0" applyNumberFormat="1" applyFont="1" applyFill="1"/>
    <xf numFmtId="0" fontId="1" fillId="0" borderId="0" xfId="1" applyFont="1" applyBorder="1" applyAlignment="1">
      <alignment wrapText="1"/>
    </xf>
    <xf numFmtId="164" fontId="13" fillId="4" borderId="0" xfId="3" applyFont="1" applyFill="1" applyBorder="1" applyAlignment="1">
      <alignment horizontal="right"/>
    </xf>
    <xf numFmtId="164" fontId="14" fillId="0" borderId="0" xfId="3" applyFont="1" applyFill="1" applyBorder="1" applyAlignment="1">
      <alignment horizontal="right"/>
    </xf>
    <xf numFmtId="0" fontId="1" fillId="5" borderId="0" xfId="1" applyFont="1" applyFill="1" applyBorder="1"/>
    <xf numFmtId="164" fontId="14" fillId="5" borderId="0" xfId="3" applyFont="1" applyFill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8" fillId="0" borderId="0" xfId="1" applyFont="1" applyAlignment="1">
      <alignment horizontal="center"/>
    </xf>
    <xf numFmtId="0" fontId="1" fillId="8" borderId="0" xfId="4" applyFont="1" applyFill="1" applyBorder="1" applyAlignment="1">
      <alignment horizontal="center" vertical="center"/>
    </xf>
    <xf numFmtId="0" fontId="1" fillId="8" borderId="0" xfId="4" applyFont="1" applyFill="1" applyBorder="1" applyAlignment="1">
      <alignment horizontal="left" vertical="center"/>
    </xf>
    <xf numFmtId="164" fontId="1" fillId="8" borderId="0" xfId="3" applyFont="1" applyFill="1" applyBorder="1" applyAlignment="1">
      <alignment horizontal="right"/>
    </xf>
    <xf numFmtId="0" fontId="2" fillId="8" borderId="0" xfId="4" applyFont="1" applyFill="1" applyBorder="1" applyAlignment="1">
      <alignment horizontal="center" vertical="center"/>
    </xf>
    <xf numFmtId="0" fontId="2" fillId="8" borderId="0" xfId="4" applyFont="1" applyFill="1" applyBorder="1" applyAlignment="1">
      <alignment horizontal="left" vertical="center"/>
    </xf>
    <xf numFmtId="164" fontId="11" fillId="8" borderId="0" xfId="3" applyFont="1" applyFill="1" applyBorder="1" applyAlignment="1">
      <alignment horizontal="right"/>
    </xf>
    <xf numFmtId="0" fontId="2" fillId="8" borderId="0" xfId="1" applyFont="1" applyFill="1" applyBorder="1" applyAlignment="1">
      <alignment horizontal="center"/>
    </xf>
    <xf numFmtId="0" fontId="2" fillId="8" borderId="0" xfId="1" applyFont="1" applyFill="1" applyBorder="1"/>
    <xf numFmtId="43" fontId="11" fillId="8" borderId="0" xfId="3" applyNumberFormat="1" applyFont="1" applyFill="1" applyBorder="1" applyAlignment="1">
      <alignment horizontal="right"/>
    </xf>
    <xf numFmtId="0" fontId="1" fillId="8" borderId="0" xfId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2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1819276</xdr:colOff>
      <xdr:row>0</xdr:row>
      <xdr:rowOff>0</xdr:rowOff>
    </xdr:from>
    <xdr:to>
      <xdr:col>3</xdr:col>
      <xdr:colOff>2914650</xdr:colOff>
      <xdr:row>3</xdr:row>
      <xdr:rowOff>152400</xdr:rowOff>
    </xdr:to>
    <xdr:pic>
      <xdr:nvPicPr>
        <xdr:cNvPr id="3" name="Imagen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6" y="0"/>
          <a:ext cx="109537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tabSelected="1" workbookViewId="0">
      <selection activeCell="E130" sqref="E130"/>
    </sheetView>
  </sheetViews>
  <sheetFormatPr baseColWidth="10" defaultRowHeight="15" x14ac:dyDescent="0.25"/>
  <cols>
    <col min="1" max="1" width="5.5703125" customWidth="1"/>
    <col min="2" max="2" width="9" customWidth="1"/>
    <col min="3" max="3" width="12.140625" customWidth="1"/>
    <col min="4" max="4" width="59.85546875" customWidth="1"/>
    <col min="5" max="5" width="18.7109375" customWidth="1"/>
    <col min="6" max="6" width="19" customWidth="1"/>
    <col min="7" max="7" width="30.28515625" customWidth="1"/>
    <col min="8" max="8" width="14.85546875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3" spans="1:8" ht="16.5" customHeight="1" x14ac:dyDescent="0.25">
      <c r="A3" s="2"/>
      <c r="B3" s="2"/>
      <c r="C3" s="2"/>
      <c r="D3" s="53"/>
      <c r="E3" s="2"/>
      <c r="F3" s="2"/>
      <c r="G3" s="2"/>
      <c r="H3" s="2"/>
    </row>
    <row r="4" spans="1:8" s="1" customFormat="1" ht="16.5" customHeight="1" x14ac:dyDescent="0.25">
      <c r="A4" s="2"/>
      <c r="B4" s="2"/>
      <c r="C4" s="2"/>
      <c r="D4" s="53"/>
      <c r="E4" s="2"/>
      <c r="F4" s="2"/>
      <c r="G4" s="2"/>
      <c r="H4" s="2"/>
    </row>
    <row r="5" spans="1:8" ht="17.25" x14ac:dyDescent="0.3">
      <c r="A5" s="102" t="s">
        <v>215</v>
      </c>
      <c r="B5" s="102"/>
      <c r="C5" s="102"/>
      <c r="D5" s="102"/>
      <c r="E5" s="102"/>
      <c r="F5" s="102"/>
    </row>
    <row r="6" spans="1:8" s="1" customFormat="1" ht="21" x14ac:dyDescent="0.35">
      <c r="A6" s="103" t="s">
        <v>214</v>
      </c>
      <c r="B6" s="103"/>
      <c r="C6" s="103"/>
      <c r="D6" s="103"/>
      <c r="E6" s="103"/>
      <c r="F6" s="103"/>
    </row>
    <row r="7" spans="1:8" s="1" customFormat="1" x14ac:dyDescent="0.25">
      <c r="A7" s="101" t="s">
        <v>219</v>
      </c>
      <c r="B7" s="101"/>
      <c r="C7" s="101"/>
      <c r="D7" s="101"/>
      <c r="E7" s="101"/>
      <c r="F7" s="101"/>
      <c r="G7" s="2"/>
      <c r="H7" s="2"/>
    </row>
    <row r="8" spans="1:8" s="1" customFormat="1" x14ac:dyDescent="0.25">
      <c r="A8" s="90"/>
      <c r="B8" s="90"/>
      <c r="C8" s="90"/>
      <c r="D8" s="90"/>
      <c r="E8" s="90"/>
      <c r="F8" s="90"/>
      <c r="G8" s="2"/>
      <c r="H8" s="2"/>
    </row>
    <row r="9" spans="1:8" x14ac:dyDescent="0.25">
      <c r="A9" s="7"/>
      <c r="B9" s="7"/>
      <c r="C9" s="7"/>
      <c r="D9" s="3"/>
      <c r="E9" s="2"/>
      <c r="F9" s="2"/>
      <c r="G9" s="2"/>
      <c r="H9" s="2"/>
    </row>
    <row r="10" spans="1:8" ht="15.75" x14ac:dyDescent="0.25">
      <c r="A10" s="105" t="s">
        <v>217</v>
      </c>
      <c r="B10" s="105"/>
      <c r="C10" s="105"/>
      <c r="D10" s="105"/>
      <c r="E10" s="105"/>
      <c r="F10" s="105"/>
      <c r="G10" s="2"/>
      <c r="H10" s="2"/>
    </row>
    <row r="11" spans="1:8" ht="15.75" x14ac:dyDescent="0.25">
      <c r="A11" s="105" t="s">
        <v>218</v>
      </c>
      <c r="B11" s="105"/>
      <c r="C11" s="105"/>
      <c r="D11" s="105"/>
      <c r="E11" s="105"/>
      <c r="F11" s="105"/>
      <c r="G11" s="2"/>
      <c r="H11" s="2"/>
    </row>
    <row r="12" spans="1:8" ht="15.75" x14ac:dyDescent="0.25">
      <c r="A12" s="105" t="s">
        <v>0</v>
      </c>
      <c r="B12" s="105"/>
      <c r="C12" s="105"/>
      <c r="D12" s="105"/>
      <c r="E12" s="105"/>
      <c r="F12" s="105"/>
      <c r="G12" s="2"/>
      <c r="H12" s="2"/>
    </row>
    <row r="13" spans="1:8" ht="15.75" x14ac:dyDescent="0.25">
      <c r="A13" s="52"/>
      <c r="B13" s="52"/>
      <c r="C13" s="52"/>
      <c r="D13" s="52"/>
      <c r="E13" s="52"/>
      <c r="F13" s="52"/>
      <c r="G13" s="2"/>
      <c r="H13" s="2"/>
    </row>
    <row r="14" spans="1:8" ht="15.75" x14ac:dyDescent="0.25">
      <c r="A14" s="52"/>
      <c r="B14" s="52"/>
      <c r="C14" s="52"/>
      <c r="D14" s="52"/>
      <c r="E14" s="52"/>
      <c r="F14" s="52"/>
      <c r="G14" s="2"/>
      <c r="H14" s="2"/>
    </row>
    <row r="15" spans="1:8" ht="15.75" x14ac:dyDescent="0.25">
      <c r="A15" s="8"/>
      <c r="B15" s="8"/>
      <c r="C15" s="8"/>
      <c r="D15" s="15"/>
      <c r="E15" s="16"/>
      <c r="F15" s="29" t="s">
        <v>1</v>
      </c>
      <c r="G15" s="2"/>
      <c r="H15" s="2"/>
    </row>
    <row r="16" spans="1:8" x14ac:dyDescent="0.25">
      <c r="A16" s="48" t="s">
        <v>216</v>
      </c>
      <c r="B16" s="48"/>
      <c r="C16" s="17"/>
      <c r="D16" s="9"/>
      <c r="E16" s="18"/>
      <c r="F16" s="46"/>
      <c r="G16" s="2"/>
      <c r="H16" s="2"/>
    </row>
    <row r="17" spans="1:8" ht="15.75" thickBot="1" x14ac:dyDescent="0.3">
      <c r="A17" s="48" t="s">
        <v>222</v>
      </c>
      <c r="B17" s="89"/>
      <c r="C17" s="17"/>
      <c r="D17" s="9"/>
      <c r="E17" s="18"/>
      <c r="F17" s="47">
        <v>388011760</v>
      </c>
      <c r="G17" s="2"/>
      <c r="H17" s="2"/>
    </row>
    <row r="18" spans="1:8" ht="15.75" thickBot="1" x14ac:dyDescent="0.3">
      <c r="A18" s="17" t="s">
        <v>2</v>
      </c>
      <c r="B18" s="17"/>
      <c r="C18" s="8"/>
      <c r="D18" s="15"/>
      <c r="E18" s="18"/>
      <c r="F18" s="45">
        <v>388011760</v>
      </c>
      <c r="G18" s="2"/>
      <c r="H18" s="2"/>
    </row>
    <row r="19" spans="1:8" ht="16.5" thickTop="1" x14ac:dyDescent="0.25">
      <c r="A19" s="17"/>
      <c r="B19" s="8"/>
      <c r="C19" s="8"/>
      <c r="D19" s="15"/>
      <c r="E19" s="18"/>
      <c r="F19" s="24"/>
      <c r="G19" s="2"/>
      <c r="H19" s="1"/>
    </row>
    <row r="20" spans="1:8" ht="15.75" x14ac:dyDescent="0.25">
      <c r="A20" s="106" t="s">
        <v>3</v>
      </c>
      <c r="B20" s="106"/>
      <c r="C20" s="106"/>
      <c r="D20" s="106"/>
      <c r="E20" s="106"/>
      <c r="F20" s="24"/>
      <c r="G20" s="27"/>
      <c r="H20" s="1"/>
    </row>
    <row r="21" spans="1:8" ht="15.75" x14ac:dyDescent="0.25">
      <c r="A21" s="32" t="s">
        <v>4</v>
      </c>
      <c r="B21" s="32" t="s">
        <v>5</v>
      </c>
      <c r="C21" s="32" t="s">
        <v>6</v>
      </c>
      <c r="D21" s="33" t="s">
        <v>7</v>
      </c>
      <c r="E21" s="34">
        <v>2015</v>
      </c>
      <c r="F21" s="16"/>
      <c r="G21" s="27"/>
      <c r="H21" s="1"/>
    </row>
    <row r="22" spans="1:8" ht="15.75" x14ac:dyDescent="0.25">
      <c r="A22" s="35" t="s">
        <v>8</v>
      </c>
      <c r="B22" s="36"/>
      <c r="C22" s="36"/>
      <c r="D22" s="37" t="s">
        <v>9</v>
      </c>
      <c r="E22" s="38">
        <f>E23+E30+E32+E34+E38</f>
        <v>41855525.629999995</v>
      </c>
      <c r="F22" s="16"/>
      <c r="G22" s="51"/>
      <c r="H22" s="1"/>
    </row>
    <row r="23" spans="1:8" x14ac:dyDescent="0.25">
      <c r="A23" s="11"/>
      <c r="B23" s="5" t="s">
        <v>10</v>
      </c>
      <c r="C23" s="11"/>
      <c r="D23" s="19" t="s">
        <v>11</v>
      </c>
      <c r="E23" s="74">
        <f>E24+E25+E26+E27+E28+E29</f>
        <v>32552386.009999998</v>
      </c>
      <c r="F23" s="16"/>
      <c r="G23" s="27"/>
      <c r="H23" s="1"/>
    </row>
    <row r="24" spans="1:8" x14ac:dyDescent="0.25">
      <c r="A24" s="11"/>
      <c r="B24" s="11"/>
      <c r="C24" s="91" t="s">
        <v>12</v>
      </c>
      <c r="D24" s="92" t="s">
        <v>13</v>
      </c>
      <c r="E24" s="93">
        <v>27790297.129999999</v>
      </c>
      <c r="F24" s="49"/>
      <c r="G24" s="27"/>
      <c r="H24" s="1"/>
    </row>
    <row r="25" spans="1:8" x14ac:dyDescent="0.25">
      <c r="A25" s="11"/>
      <c r="B25" s="11"/>
      <c r="C25" s="11" t="s">
        <v>14</v>
      </c>
      <c r="D25" s="6" t="s">
        <v>15</v>
      </c>
      <c r="E25" s="22">
        <v>4338297.63</v>
      </c>
      <c r="F25" s="49"/>
      <c r="G25" s="27"/>
      <c r="H25" s="1"/>
    </row>
    <row r="26" spans="1:8" x14ac:dyDescent="0.25">
      <c r="A26" s="11"/>
      <c r="B26" s="11"/>
      <c r="C26" s="11" t="s">
        <v>16</v>
      </c>
      <c r="D26" s="6" t="s">
        <v>17</v>
      </c>
      <c r="E26" s="22">
        <v>423791.25</v>
      </c>
      <c r="F26" s="49"/>
      <c r="G26" s="27"/>
      <c r="H26" s="1"/>
    </row>
    <row r="27" spans="1:8" x14ac:dyDescent="0.25">
      <c r="A27" s="11"/>
      <c r="B27" s="11"/>
      <c r="C27" s="11" t="s">
        <v>18</v>
      </c>
      <c r="D27" s="6" t="s">
        <v>19</v>
      </c>
      <c r="E27" s="22">
        <v>0</v>
      </c>
      <c r="F27" s="49"/>
      <c r="G27" s="27"/>
      <c r="H27" s="1"/>
    </row>
    <row r="28" spans="1:8" x14ac:dyDescent="0.25">
      <c r="A28" s="11"/>
      <c r="B28" s="11"/>
      <c r="C28" s="11" t="s">
        <v>20</v>
      </c>
      <c r="D28" s="6" t="s">
        <v>21</v>
      </c>
      <c r="E28" s="22">
        <v>0</v>
      </c>
      <c r="F28" s="49"/>
      <c r="G28" s="27"/>
      <c r="H28" s="1"/>
    </row>
    <row r="29" spans="1:8" x14ac:dyDescent="0.25">
      <c r="A29" s="11"/>
      <c r="B29" s="11"/>
      <c r="C29" s="11" t="s">
        <v>22</v>
      </c>
      <c r="D29" s="6" t="s">
        <v>23</v>
      </c>
      <c r="E29" s="22">
        <v>0</v>
      </c>
      <c r="F29" s="49"/>
      <c r="G29" s="27"/>
      <c r="H29" s="1"/>
    </row>
    <row r="30" spans="1:8" x14ac:dyDescent="0.25">
      <c r="A30" s="5"/>
      <c r="B30" s="5"/>
      <c r="C30" s="94"/>
      <c r="D30" s="95" t="s">
        <v>24</v>
      </c>
      <c r="E30" s="96">
        <f>E31</f>
        <v>1400000</v>
      </c>
      <c r="F30" s="16"/>
      <c r="G30" s="27"/>
      <c r="H30" s="1"/>
    </row>
    <row r="31" spans="1:8" x14ac:dyDescent="0.25">
      <c r="A31" s="5"/>
      <c r="B31" s="5"/>
      <c r="C31" s="11" t="s">
        <v>25</v>
      </c>
      <c r="D31" s="6" t="s">
        <v>26</v>
      </c>
      <c r="E31" s="22">
        <v>1400000</v>
      </c>
      <c r="F31" s="16"/>
      <c r="G31" s="27"/>
      <c r="H31" s="1"/>
    </row>
    <row r="32" spans="1:8" x14ac:dyDescent="0.25">
      <c r="A32" s="11"/>
      <c r="B32" s="11"/>
      <c r="C32" s="91"/>
      <c r="D32" s="95" t="s">
        <v>27</v>
      </c>
      <c r="E32" s="96">
        <f>E33</f>
        <v>0</v>
      </c>
      <c r="F32" s="16"/>
      <c r="G32" s="27"/>
      <c r="H32" s="1"/>
    </row>
    <row r="33" spans="1:8" x14ac:dyDescent="0.25">
      <c r="A33" s="11"/>
      <c r="B33" s="11"/>
      <c r="C33" s="11" t="s">
        <v>208</v>
      </c>
      <c r="D33" s="6" t="s">
        <v>209</v>
      </c>
      <c r="E33" s="86">
        <v>0</v>
      </c>
      <c r="F33" s="16"/>
      <c r="G33" s="27"/>
      <c r="H33" s="1"/>
    </row>
    <row r="34" spans="1:8" x14ac:dyDescent="0.25">
      <c r="A34" s="11"/>
      <c r="B34" s="5"/>
      <c r="C34" s="91"/>
      <c r="D34" s="95" t="s">
        <v>28</v>
      </c>
      <c r="E34" s="96">
        <f>E35+E36+E37</f>
        <v>4539919.08</v>
      </c>
      <c r="F34" s="16"/>
      <c r="G34" s="27"/>
      <c r="H34" s="1"/>
    </row>
    <row r="35" spans="1:8" x14ac:dyDescent="0.25">
      <c r="A35" s="11"/>
      <c r="B35" s="11"/>
      <c r="C35" s="11" t="s">
        <v>29</v>
      </c>
      <c r="D35" s="6" t="s">
        <v>30</v>
      </c>
      <c r="E35" s="22">
        <v>2067608.26</v>
      </c>
      <c r="F35" s="16"/>
      <c r="G35" s="27"/>
      <c r="H35" s="1"/>
    </row>
    <row r="36" spans="1:8" x14ac:dyDescent="0.25">
      <c r="A36" s="11"/>
      <c r="B36" s="11"/>
      <c r="C36" s="11" t="s">
        <v>31</v>
      </c>
      <c r="D36" s="15" t="s">
        <v>32</v>
      </c>
      <c r="E36" s="22">
        <v>2245303.84</v>
      </c>
      <c r="F36" s="16"/>
      <c r="G36" s="27"/>
      <c r="H36" s="1"/>
    </row>
    <row r="37" spans="1:8" x14ac:dyDescent="0.25">
      <c r="A37" s="11"/>
      <c r="B37" s="11"/>
      <c r="C37" s="11" t="s">
        <v>33</v>
      </c>
      <c r="D37" s="15" t="s">
        <v>34</v>
      </c>
      <c r="E37" s="22">
        <v>227006.98</v>
      </c>
      <c r="F37" s="16"/>
      <c r="G37" s="27"/>
      <c r="H37" s="1"/>
    </row>
    <row r="38" spans="1:8" x14ac:dyDescent="0.25">
      <c r="A38" s="5"/>
      <c r="B38" s="5"/>
      <c r="C38" s="94"/>
      <c r="D38" s="95" t="s">
        <v>35</v>
      </c>
      <c r="E38" s="96">
        <f>E39+E40+E41+E42+E43+E44+E45</f>
        <v>3363220.54</v>
      </c>
      <c r="F38" s="16"/>
      <c r="G38" s="27"/>
      <c r="H38" s="1"/>
    </row>
    <row r="39" spans="1:8" ht="15.75" x14ac:dyDescent="0.25">
      <c r="A39" s="11"/>
      <c r="B39" s="81" t="s">
        <v>36</v>
      </c>
      <c r="C39" s="11" t="s">
        <v>37</v>
      </c>
      <c r="D39" s="15" t="s">
        <v>38</v>
      </c>
      <c r="E39" s="22">
        <v>28320</v>
      </c>
      <c r="F39" s="16"/>
      <c r="G39" s="27"/>
      <c r="H39" s="1"/>
    </row>
    <row r="40" spans="1:8" x14ac:dyDescent="0.25">
      <c r="A40" s="11"/>
      <c r="B40" s="11"/>
      <c r="C40" s="11" t="s">
        <v>39</v>
      </c>
      <c r="D40" s="6" t="s">
        <v>40</v>
      </c>
      <c r="E40" s="22">
        <v>0</v>
      </c>
      <c r="F40" s="16"/>
      <c r="G40" s="27"/>
      <c r="H40" s="1"/>
    </row>
    <row r="41" spans="1:8" x14ac:dyDescent="0.25">
      <c r="A41" s="11"/>
      <c r="B41" s="11"/>
      <c r="C41" s="11" t="s">
        <v>41</v>
      </c>
      <c r="D41" s="15" t="s">
        <v>42</v>
      </c>
      <c r="E41" s="22">
        <v>1689377.27</v>
      </c>
      <c r="F41" s="16"/>
      <c r="G41" s="27"/>
      <c r="H41" s="1"/>
    </row>
    <row r="42" spans="1:8" x14ac:dyDescent="0.25">
      <c r="A42" s="11"/>
      <c r="B42" s="11"/>
      <c r="C42" s="11" t="s">
        <v>43</v>
      </c>
      <c r="D42" s="6" t="s">
        <v>44</v>
      </c>
      <c r="E42" s="22">
        <v>717607.03</v>
      </c>
      <c r="F42" s="16"/>
      <c r="G42" s="27"/>
      <c r="H42" s="1"/>
    </row>
    <row r="43" spans="1:8" x14ac:dyDescent="0.25">
      <c r="A43" s="11"/>
      <c r="B43" s="11"/>
      <c r="C43" s="11" t="s">
        <v>45</v>
      </c>
      <c r="D43" s="6" t="s">
        <v>46</v>
      </c>
      <c r="E43" s="22">
        <v>927916.24</v>
      </c>
      <c r="F43" s="16"/>
      <c r="G43" s="27"/>
      <c r="H43" s="1"/>
    </row>
    <row r="44" spans="1:8" x14ac:dyDescent="0.25">
      <c r="A44" s="11"/>
      <c r="B44" s="11"/>
      <c r="C44" s="11" t="s">
        <v>47</v>
      </c>
      <c r="D44" s="6" t="s">
        <v>48</v>
      </c>
      <c r="E44" s="22">
        <v>0</v>
      </c>
      <c r="F44" s="16"/>
      <c r="G44" s="27"/>
      <c r="H44" s="1"/>
    </row>
    <row r="45" spans="1:8" x14ac:dyDescent="0.25">
      <c r="A45" s="11"/>
      <c r="B45" s="11"/>
      <c r="C45" s="11" t="s">
        <v>49</v>
      </c>
      <c r="D45" s="6" t="s">
        <v>50</v>
      </c>
      <c r="E45" s="22">
        <v>0</v>
      </c>
      <c r="F45" s="16"/>
      <c r="G45" s="27"/>
      <c r="H45" s="1"/>
    </row>
    <row r="46" spans="1:8" x14ac:dyDescent="0.25">
      <c r="A46" s="11"/>
      <c r="B46" s="11"/>
      <c r="C46" s="11"/>
      <c r="D46" s="9" t="s">
        <v>51</v>
      </c>
      <c r="E46" s="22"/>
      <c r="F46" s="67">
        <f>E23+E30+E32+E34+E38</f>
        <v>41855525.629999995</v>
      </c>
      <c r="G46" s="27"/>
      <c r="H46" s="1"/>
    </row>
    <row r="47" spans="1:8" ht="15.75" x14ac:dyDescent="0.25">
      <c r="A47" s="11"/>
      <c r="B47" s="81" t="s">
        <v>36</v>
      </c>
      <c r="C47" s="11"/>
      <c r="D47" s="72" t="s">
        <v>52</v>
      </c>
      <c r="E47" s="85">
        <f>E48+E49</f>
        <v>265597</v>
      </c>
      <c r="F47" s="16"/>
      <c r="G47" s="27"/>
      <c r="H47" s="1"/>
    </row>
    <row r="48" spans="1:8" x14ac:dyDescent="0.25">
      <c r="A48" s="11"/>
      <c r="B48" s="11"/>
      <c r="C48" s="11" t="s">
        <v>53</v>
      </c>
      <c r="D48" s="6" t="s">
        <v>54</v>
      </c>
      <c r="E48" s="22">
        <v>265597</v>
      </c>
      <c r="F48" s="16"/>
      <c r="G48" s="27"/>
      <c r="H48" s="1"/>
    </row>
    <row r="49" spans="1:8" x14ac:dyDescent="0.25">
      <c r="A49" s="11"/>
      <c r="B49" s="11"/>
      <c r="C49" s="11" t="s">
        <v>55</v>
      </c>
      <c r="D49" s="15" t="s">
        <v>56</v>
      </c>
      <c r="E49" s="22">
        <v>0</v>
      </c>
      <c r="F49" s="16"/>
      <c r="G49" s="27"/>
      <c r="H49" s="1"/>
    </row>
    <row r="50" spans="1:8" x14ac:dyDescent="0.25">
      <c r="A50" s="10"/>
      <c r="B50" s="10"/>
      <c r="C50" s="97"/>
      <c r="D50" s="98" t="s">
        <v>57</v>
      </c>
      <c r="E50" s="96">
        <f>E51+E52</f>
        <v>0</v>
      </c>
      <c r="F50" s="16"/>
      <c r="G50" s="21"/>
      <c r="H50" s="2"/>
    </row>
    <row r="51" spans="1:8" x14ac:dyDescent="0.25">
      <c r="A51" s="10"/>
      <c r="B51" s="20"/>
      <c r="C51" s="20" t="s">
        <v>58</v>
      </c>
      <c r="D51" s="15" t="s">
        <v>59</v>
      </c>
      <c r="E51" s="22">
        <v>0</v>
      </c>
      <c r="F51" s="16"/>
      <c r="G51" s="27"/>
      <c r="H51" s="2"/>
    </row>
    <row r="52" spans="1:8" x14ac:dyDescent="0.25">
      <c r="A52" s="10"/>
      <c r="B52" s="20"/>
      <c r="C52" s="20" t="s">
        <v>60</v>
      </c>
      <c r="D52" s="25" t="s">
        <v>61</v>
      </c>
      <c r="E52" s="22">
        <v>0</v>
      </c>
      <c r="F52" s="16"/>
      <c r="G52" s="27"/>
      <c r="H52" s="2"/>
    </row>
    <row r="53" spans="1:8" x14ac:dyDescent="0.25">
      <c r="A53" s="10"/>
      <c r="B53" s="10"/>
      <c r="C53" s="97"/>
      <c r="D53" s="98" t="s">
        <v>62</v>
      </c>
      <c r="E53" s="96">
        <f>E54+E55+E56+E57</f>
        <v>85767.84</v>
      </c>
      <c r="F53" s="16"/>
      <c r="G53" s="21"/>
      <c r="H53" s="2"/>
    </row>
    <row r="54" spans="1:8" x14ac:dyDescent="0.25">
      <c r="A54" s="12"/>
      <c r="B54" s="12"/>
      <c r="C54" s="12" t="s">
        <v>63</v>
      </c>
      <c r="D54" s="15" t="s">
        <v>64</v>
      </c>
      <c r="E54" s="22">
        <v>0</v>
      </c>
      <c r="F54" s="16"/>
      <c r="G54" s="27"/>
      <c r="H54" s="2"/>
    </row>
    <row r="55" spans="1:8" s="1" customFormat="1" x14ac:dyDescent="0.25">
      <c r="A55" s="12"/>
      <c r="B55" s="12"/>
      <c r="C55" s="12" t="s">
        <v>198</v>
      </c>
      <c r="D55" s="15" t="s">
        <v>199</v>
      </c>
      <c r="E55" s="22">
        <v>0</v>
      </c>
      <c r="F55" s="16"/>
      <c r="G55" s="27"/>
      <c r="H55" s="2"/>
    </row>
    <row r="56" spans="1:8" s="1" customFormat="1" x14ac:dyDescent="0.25">
      <c r="A56" s="12"/>
      <c r="B56" s="12"/>
      <c r="C56" s="12" t="s">
        <v>210</v>
      </c>
      <c r="D56" s="15" t="s">
        <v>211</v>
      </c>
      <c r="E56" s="22">
        <v>85767.84</v>
      </c>
      <c r="F56" s="16"/>
      <c r="G56" s="27"/>
      <c r="H56" s="2"/>
    </row>
    <row r="57" spans="1:8" x14ac:dyDescent="0.25">
      <c r="A57" s="12"/>
      <c r="B57" s="12"/>
      <c r="C57" s="20" t="s">
        <v>65</v>
      </c>
      <c r="D57" s="25" t="s">
        <v>66</v>
      </c>
      <c r="E57" s="22">
        <v>0</v>
      </c>
      <c r="F57" s="16"/>
      <c r="G57" s="27"/>
      <c r="H57" s="2"/>
    </row>
    <row r="58" spans="1:8" x14ac:dyDescent="0.25">
      <c r="A58" s="10"/>
      <c r="B58" s="10"/>
      <c r="C58" s="97"/>
      <c r="D58" s="98" t="s">
        <v>67</v>
      </c>
      <c r="E58" s="96">
        <f>E59+E60+E61</f>
        <v>3105554.79</v>
      </c>
      <c r="F58" s="16"/>
      <c r="G58" s="21"/>
      <c r="H58" s="2"/>
    </row>
    <row r="59" spans="1:8" x14ac:dyDescent="0.25">
      <c r="A59" s="10"/>
      <c r="B59" s="10"/>
      <c r="C59" s="20" t="s">
        <v>68</v>
      </c>
      <c r="D59" s="15" t="s">
        <v>69</v>
      </c>
      <c r="E59" s="22">
        <v>0</v>
      </c>
      <c r="F59" s="16"/>
      <c r="G59" s="21"/>
      <c r="H59" s="2"/>
    </row>
    <row r="60" spans="1:8" x14ac:dyDescent="0.25">
      <c r="A60" s="12"/>
      <c r="B60" s="12"/>
      <c r="C60" s="20" t="s">
        <v>70</v>
      </c>
      <c r="D60" s="25" t="s">
        <v>71</v>
      </c>
      <c r="E60" s="22">
        <v>2112058.2200000002</v>
      </c>
      <c r="F60" s="16"/>
      <c r="G60" s="27"/>
      <c r="H60" s="2"/>
    </row>
    <row r="61" spans="1:8" x14ac:dyDescent="0.25">
      <c r="A61" s="12"/>
      <c r="B61" s="12"/>
      <c r="C61" s="20" t="s">
        <v>72</v>
      </c>
      <c r="D61" s="25" t="s">
        <v>73</v>
      </c>
      <c r="E61" s="22">
        <v>993496.57</v>
      </c>
      <c r="F61" s="16"/>
      <c r="G61" s="27"/>
      <c r="H61" s="2"/>
    </row>
    <row r="62" spans="1:8" x14ac:dyDescent="0.25">
      <c r="A62" s="10"/>
      <c r="B62" s="10"/>
      <c r="C62" s="97"/>
      <c r="D62" s="98" t="s">
        <v>74</v>
      </c>
      <c r="E62" s="96">
        <f>E63+E64</f>
        <v>823278.52</v>
      </c>
      <c r="F62" s="18"/>
      <c r="G62" s="50"/>
      <c r="H62" s="23"/>
    </row>
    <row r="63" spans="1:8" x14ac:dyDescent="0.25">
      <c r="A63" s="12"/>
      <c r="B63" s="12"/>
      <c r="C63" s="20" t="s">
        <v>75</v>
      </c>
      <c r="D63" s="25" t="s">
        <v>76</v>
      </c>
      <c r="E63" s="22">
        <v>60349.919999999998</v>
      </c>
      <c r="F63" s="16"/>
      <c r="G63" s="27"/>
      <c r="H63" s="2"/>
    </row>
    <row r="64" spans="1:8" x14ac:dyDescent="0.25">
      <c r="A64" s="12"/>
      <c r="B64" s="12"/>
      <c r="C64" s="20" t="s">
        <v>77</v>
      </c>
      <c r="D64" s="25" t="s">
        <v>78</v>
      </c>
      <c r="E64" s="22">
        <v>762928.6</v>
      </c>
      <c r="F64" s="16"/>
      <c r="G64" s="27"/>
      <c r="H64" s="1"/>
    </row>
    <row r="65" spans="1:8" x14ac:dyDescent="0.25">
      <c r="A65" s="10"/>
      <c r="B65" s="10"/>
      <c r="C65" s="97"/>
      <c r="D65" s="98" t="s">
        <v>79</v>
      </c>
      <c r="E65" s="96">
        <f>E66+E67+E68+E69+E70+E71+E72</f>
        <v>1181205.42</v>
      </c>
      <c r="F65" s="16"/>
      <c r="G65" s="27"/>
      <c r="H65" s="1"/>
    </row>
    <row r="66" spans="1:8" s="1" customFormat="1" x14ac:dyDescent="0.25">
      <c r="A66" s="10"/>
      <c r="B66" s="10"/>
      <c r="C66" s="20" t="s">
        <v>200</v>
      </c>
      <c r="D66" s="87" t="s">
        <v>201</v>
      </c>
      <c r="E66" s="88">
        <v>0</v>
      </c>
      <c r="F66" s="16"/>
      <c r="G66" s="27"/>
    </row>
    <row r="67" spans="1:8" x14ac:dyDescent="0.25">
      <c r="A67" s="12"/>
      <c r="B67" s="12"/>
      <c r="C67" s="20" t="s">
        <v>80</v>
      </c>
      <c r="D67" s="15" t="s">
        <v>81</v>
      </c>
      <c r="E67" s="22">
        <v>0</v>
      </c>
      <c r="F67" s="16"/>
      <c r="G67" s="27"/>
      <c r="H67" s="1"/>
    </row>
    <row r="68" spans="1:8" x14ac:dyDescent="0.25">
      <c r="A68" s="12"/>
      <c r="B68" s="12"/>
      <c r="C68" s="20" t="s">
        <v>82</v>
      </c>
      <c r="D68" s="25" t="s">
        <v>83</v>
      </c>
      <c r="E68" s="22">
        <v>87000</v>
      </c>
      <c r="F68" s="16"/>
      <c r="G68" s="27"/>
      <c r="H68" s="1"/>
    </row>
    <row r="69" spans="1:8" x14ac:dyDescent="0.25">
      <c r="A69" s="12"/>
      <c r="B69" s="12"/>
      <c r="C69" s="20" t="s">
        <v>84</v>
      </c>
      <c r="D69" s="25" t="s">
        <v>85</v>
      </c>
      <c r="E69" s="22">
        <v>0</v>
      </c>
      <c r="F69" s="16"/>
      <c r="G69" s="27"/>
      <c r="H69" s="1"/>
    </row>
    <row r="70" spans="1:8" x14ac:dyDescent="0.25">
      <c r="A70" s="12"/>
      <c r="B70" s="12"/>
      <c r="C70" s="20" t="s">
        <v>86</v>
      </c>
      <c r="D70" s="25" t="s">
        <v>87</v>
      </c>
      <c r="E70" s="22">
        <v>377000</v>
      </c>
      <c r="F70" s="16"/>
      <c r="G70" s="27"/>
      <c r="H70" s="1"/>
    </row>
    <row r="71" spans="1:8" x14ac:dyDescent="0.25">
      <c r="A71" s="12"/>
      <c r="B71" s="12"/>
      <c r="C71" s="20" t="s">
        <v>88</v>
      </c>
      <c r="D71" s="25" t="s">
        <v>89</v>
      </c>
      <c r="E71" s="22">
        <v>0</v>
      </c>
      <c r="F71" s="16"/>
      <c r="G71" s="27"/>
      <c r="H71" s="1"/>
    </row>
    <row r="72" spans="1:8" s="1" customFormat="1" x14ac:dyDescent="0.25">
      <c r="A72" s="12"/>
      <c r="B72" s="12"/>
      <c r="C72" s="20" t="s">
        <v>223</v>
      </c>
      <c r="D72" s="25" t="s">
        <v>224</v>
      </c>
      <c r="E72" s="22">
        <v>717205.42</v>
      </c>
      <c r="F72" s="16"/>
      <c r="G72" s="27"/>
    </row>
    <row r="73" spans="1:8" x14ac:dyDescent="0.25">
      <c r="A73" s="12"/>
      <c r="B73" s="12"/>
      <c r="C73" s="12"/>
      <c r="D73" s="9" t="s">
        <v>90</v>
      </c>
      <c r="E73" s="22"/>
      <c r="F73" s="67">
        <f>E47+E50+E53+E58+E62+E65</f>
        <v>5461403.5700000003</v>
      </c>
      <c r="G73" s="27"/>
      <c r="H73" s="1"/>
    </row>
    <row r="74" spans="1:8" ht="15.75" x14ac:dyDescent="0.25">
      <c r="A74" s="39" t="s">
        <v>91</v>
      </c>
      <c r="B74" s="80" t="s">
        <v>92</v>
      </c>
      <c r="C74" s="41"/>
      <c r="D74" s="40" t="s">
        <v>93</v>
      </c>
      <c r="E74" s="38"/>
      <c r="F74" s="16"/>
      <c r="G74" s="27"/>
      <c r="H74" s="1"/>
    </row>
    <row r="75" spans="1:8" x14ac:dyDescent="0.25">
      <c r="A75" s="10"/>
      <c r="B75" s="10"/>
      <c r="C75" s="97"/>
      <c r="D75" s="98" t="s">
        <v>94</v>
      </c>
      <c r="E75" s="96">
        <f>E76+E77</f>
        <v>992968.99</v>
      </c>
      <c r="F75" s="16"/>
      <c r="G75" s="27"/>
      <c r="H75" s="1"/>
    </row>
    <row r="76" spans="1:8" x14ac:dyDescent="0.25">
      <c r="A76" s="12"/>
      <c r="B76" s="12"/>
      <c r="C76" s="20" t="s">
        <v>95</v>
      </c>
      <c r="D76" s="15" t="s">
        <v>96</v>
      </c>
      <c r="E76" s="22">
        <v>919808.99</v>
      </c>
      <c r="F76" s="16"/>
      <c r="G76" s="2"/>
      <c r="H76" s="1"/>
    </row>
    <row r="77" spans="1:8" x14ac:dyDescent="0.25">
      <c r="A77" s="12"/>
      <c r="B77" s="12"/>
      <c r="C77" s="20" t="s">
        <v>97</v>
      </c>
      <c r="D77" s="15" t="s">
        <v>98</v>
      </c>
      <c r="E77" s="22">
        <v>73160</v>
      </c>
      <c r="F77" s="16"/>
      <c r="G77" s="2"/>
      <c r="H77" s="1"/>
    </row>
    <row r="78" spans="1:8" x14ac:dyDescent="0.25">
      <c r="A78" s="10"/>
      <c r="B78" s="10"/>
      <c r="C78" s="97"/>
      <c r="D78" s="98" t="s">
        <v>99</v>
      </c>
      <c r="E78" s="96">
        <f>E79+E80</f>
        <v>0</v>
      </c>
      <c r="F78" s="18"/>
      <c r="G78" s="23"/>
      <c r="H78" s="23"/>
    </row>
    <row r="79" spans="1:8" s="1" customFormat="1" x14ac:dyDescent="0.25">
      <c r="A79" s="10"/>
      <c r="B79" s="10"/>
      <c r="C79" s="20" t="s">
        <v>202</v>
      </c>
      <c r="D79" s="87" t="s">
        <v>203</v>
      </c>
      <c r="E79" s="88">
        <v>0</v>
      </c>
      <c r="F79" s="18"/>
      <c r="G79" s="23"/>
      <c r="H79" s="23"/>
    </row>
    <row r="80" spans="1:8" x14ac:dyDescent="0.25">
      <c r="A80" s="12"/>
      <c r="B80" s="12"/>
      <c r="C80" s="20" t="s">
        <v>100</v>
      </c>
      <c r="D80" s="25" t="s">
        <v>101</v>
      </c>
      <c r="E80" s="22">
        <v>0</v>
      </c>
      <c r="F80" s="16"/>
      <c r="G80" s="2"/>
      <c r="H80" s="2"/>
    </row>
    <row r="81" spans="1:8" x14ac:dyDescent="0.25">
      <c r="A81" s="10"/>
      <c r="B81" s="10"/>
      <c r="C81" s="97"/>
      <c r="D81" s="98" t="s">
        <v>102</v>
      </c>
      <c r="E81" s="99">
        <f>E82+E83+E84+E85+E86</f>
        <v>10959161.699999999</v>
      </c>
      <c r="F81" s="16"/>
      <c r="G81" s="27"/>
      <c r="H81" s="2"/>
    </row>
    <row r="82" spans="1:8" x14ac:dyDescent="0.25">
      <c r="A82" s="10"/>
      <c r="B82" s="10"/>
      <c r="C82" s="20" t="s">
        <v>103</v>
      </c>
      <c r="D82" s="15" t="s">
        <v>104</v>
      </c>
      <c r="E82" s="22">
        <v>42208.6</v>
      </c>
      <c r="F82" s="16"/>
      <c r="G82" s="27"/>
      <c r="H82" s="2"/>
    </row>
    <row r="83" spans="1:8" x14ac:dyDescent="0.25">
      <c r="A83" s="12"/>
      <c r="B83" s="12"/>
      <c r="C83" s="20" t="s">
        <v>105</v>
      </c>
      <c r="D83" s="15" t="s">
        <v>106</v>
      </c>
      <c r="E83" s="22">
        <v>296799.5</v>
      </c>
      <c r="F83" s="16"/>
      <c r="G83" s="27"/>
      <c r="H83" s="2"/>
    </row>
    <row r="84" spans="1:8" x14ac:dyDescent="0.25">
      <c r="A84" s="12"/>
      <c r="B84" s="12"/>
      <c r="C84" s="20" t="s">
        <v>107</v>
      </c>
      <c r="D84" s="25" t="s">
        <v>108</v>
      </c>
      <c r="E84" s="22">
        <v>600053.6</v>
      </c>
      <c r="F84" s="16"/>
      <c r="G84" s="27"/>
      <c r="H84" s="2"/>
    </row>
    <row r="85" spans="1:8" x14ac:dyDescent="0.25">
      <c r="A85" s="12"/>
      <c r="B85" s="12"/>
      <c r="C85" s="20" t="s">
        <v>109</v>
      </c>
      <c r="D85" s="25" t="s">
        <v>110</v>
      </c>
      <c r="E85" s="22">
        <v>0</v>
      </c>
      <c r="F85" s="16"/>
      <c r="G85" s="27"/>
      <c r="H85" s="2"/>
    </row>
    <row r="86" spans="1:8" x14ac:dyDescent="0.25">
      <c r="A86" s="12"/>
      <c r="B86" s="12"/>
      <c r="C86" s="20" t="s">
        <v>111</v>
      </c>
      <c r="D86" s="25" t="s">
        <v>112</v>
      </c>
      <c r="E86" s="22">
        <v>10020100</v>
      </c>
      <c r="F86" s="16"/>
      <c r="G86" s="27"/>
      <c r="H86" s="2"/>
    </row>
    <row r="87" spans="1:8" x14ac:dyDescent="0.25">
      <c r="A87" s="12"/>
      <c r="B87" s="10"/>
      <c r="C87" s="97"/>
      <c r="D87" s="98" t="s">
        <v>113</v>
      </c>
      <c r="E87" s="96">
        <f>E88</f>
        <v>0</v>
      </c>
      <c r="F87" s="16"/>
      <c r="G87" s="27"/>
      <c r="H87" s="2"/>
    </row>
    <row r="88" spans="1:8" x14ac:dyDescent="0.25">
      <c r="A88" s="12"/>
      <c r="B88" s="12"/>
      <c r="C88" s="20" t="s">
        <v>114</v>
      </c>
      <c r="D88" s="25" t="s">
        <v>115</v>
      </c>
      <c r="E88" s="22">
        <v>0</v>
      </c>
      <c r="F88" s="16"/>
      <c r="G88" s="27"/>
      <c r="H88" s="2"/>
    </row>
    <row r="89" spans="1:8" x14ac:dyDescent="0.25">
      <c r="A89" s="12"/>
      <c r="B89" s="12"/>
      <c r="C89" s="100"/>
      <c r="D89" s="98" t="s">
        <v>116</v>
      </c>
      <c r="E89" s="96">
        <f>E90+E91+E92+E93</f>
        <v>233612.44</v>
      </c>
      <c r="F89" s="16"/>
      <c r="G89" s="27"/>
      <c r="H89" s="2"/>
    </row>
    <row r="90" spans="1:8" s="1" customFormat="1" x14ac:dyDescent="0.25">
      <c r="A90" s="12"/>
      <c r="B90" s="12"/>
      <c r="C90" s="12" t="s">
        <v>194</v>
      </c>
      <c r="D90" s="25" t="s">
        <v>195</v>
      </c>
      <c r="E90" s="86">
        <v>66410.399999999994</v>
      </c>
      <c r="F90" s="16"/>
      <c r="G90" s="27"/>
      <c r="H90" s="2"/>
    </row>
    <row r="91" spans="1:8" x14ac:dyDescent="0.25">
      <c r="A91" s="12"/>
      <c r="B91" s="12"/>
      <c r="C91" s="20" t="s">
        <v>117</v>
      </c>
      <c r="D91" s="25" t="s">
        <v>118</v>
      </c>
      <c r="E91" s="22">
        <v>31654.09</v>
      </c>
      <c r="F91" s="16"/>
      <c r="G91" s="27"/>
      <c r="H91" s="2"/>
    </row>
    <row r="92" spans="1:8" x14ac:dyDescent="0.25">
      <c r="A92" s="12"/>
      <c r="B92" s="12"/>
      <c r="C92" s="20" t="s">
        <v>119</v>
      </c>
      <c r="D92" s="25" t="s">
        <v>120</v>
      </c>
      <c r="E92" s="22">
        <v>0</v>
      </c>
      <c r="F92" s="16"/>
      <c r="G92" s="27"/>
      <c r="H92" s="2"/>
    </row>
    <row r="93" spans="1:8" x14ac:dyDescent="0.25">
      <c r="A93" s="12"/>
      <c r="B93" s="12"/>
      <c r="C93" s="20" t="s">
        <v>121</v>
      </c>
      <c r="D93" s="25" t="s">
        <v>122</v>
      </c>
      <c r="E93" s="22">
        <v>135547.95000000001</v>
      </c>
      <c r="F93" s="16"/>
      <c r="G93" s="27"/>
      <c r="H93" s="2"/>
    </row>
    <row r="94" spans="1:8" x14ac:dyDescent="0.25">
      <c r="A94" s="12"/>
      <c r="B94" s="10"/>
      <c r="C94" s="100"/>
      <c r="D94" s="98" t="s">
        <v>123</v>
      </c>
      <c r="E94" s="96">
        <f>E95+E96+E97</f>
        <v>2882.16</v>
      </c>
      <c r="F94" s="16"/>
      <c r="G94" s="27"/>
      <c r="H94" s="2"/>
    </row>
    <row r="95" spans="1:8" x14ac:dyDescent="0.25">
      <c r="A95" s="20"/>
      <c r="B95" s="20"/>
      <c r="C95" s="20" t="s">
        <v>124</v>
      </c>
      <c r="D95" s="25" t="s">
        <v>125</v>
      </c>
      <c r="E95" s="22">
        <v>2548.2199999999998</v>
      </c>
      <c r="F95" s="16"/>
      <c r="G95" s="27"/>
      <c r="H95" s="2"/>
    </row>
    <row r="96" spans="1:8" x14ac:dyDescent="0.25">
      <c r="A96" s="20"/>
      <c r="B96" s="20"/>
      <c r="C96" s="20" t="s">
        <v>126</v>
      </c>
      <c r="D96" s="25" t="s">
        <v>127</v>
      </c>
      <c r="E96" s="22">
        <v>0</v>
      </c>
      <c r="F96" s="16"/>
      <c r="G96" s="27"/>
      <c r="H96" s="2"/>
    </row>
    <row r="97" spans="1:9" x14ac:dyDescent="0.25">
      <c r="A97" s="12"/>
      <c r="B97" s="12"/>
      <c r="C97" s="20" t="s">
        <v>128</v>
      </c>
      <c r="D97" s="25" t="s">
        <v>129</v>
      </c>
      <c r="E97" s="22">
        <v>333.94</v>
      </c>
      <c r="F97" s="16"/>
      <c r="G97" s="27"/>
      <c r="H97" s="2"/>
    </row>
    <row r="98" spans="1:9" ht="26.25" customHeight="1" x14ac:dyDescent="0.25">
      <c r="A98" s="12"/>
      <c r="B98" s="12"/>
      <c r="C98" s="20"/>
      <c r="D98" s="73" t="s">
        <v>130</v>
      </c>
      <c r="E98" s="85">
        <f>E99+E100</f>
        <v>1046336.25</v>
      </c>
      <c r="F98" s="16"/>
      <c r="G98" s="27"/>
      <c r="H98" s="2"/>
    </row>
    <row r="99" spans="1:9" ht="16.5" customHeight="1" x14ac:dyDescent="0.25">
      <c r="A99" s="12"/>
      <c r="B99" s="12"/>
      <c r="C99" s="20" t="s">
        <v>131</v>
      </c>
      <c r="D99" s="84" t="s">
        <v>132</v>
      </c>
      <c r="E99" s="22">
        <v>1020000</v>
      </c>
      <c r="F99" s="16"/>
      <c r="G99" s="27"/>
      <c r="H99" s="2"/>
    </row>
    <row r="100" spans="1:9" ht="16.5" customHeight="1" x14ac:dyDescent="0.25">
      <c r="A100" s="12"/>
      <c r="B100" s="12"/>
      <c r="C100" s="20" t="s">
        <v>133</v>
      </c>
      <c r="D100" s="84" t="s">
        <v>134</v>
      </c>
      <c r="E100" s="22">
        <v>26336.25</v>
      </c>
      <c r="F100" s="16"/>
      <c r="G100" s="27"/>
      <c r="H100" s="2"/>
    </row>
    <row r="101" spans="1:9" ht="18" customHeight="1" x14ac:dyDescent="0.25">
      <c r="A101" s="10"/>
      <c r="B101" s="10"/>
      <c r="C101" s="97"/>
      <c r="D101" s="98" t="s">
        <v>135</v>
      </c>
      <c r="E101" s="96">
        <f>E102+E103+E104+E105+E106+E107+E108</f>
        <v>541053.5</v>
      </c>
      <c r="F101" s="16"/>
      <c r="G101" s="27"/>
      <c r="H101" s="2"/>
    </row>
    <row r="102" spans="1:9" x14ac:dyDescent="0.25">
      <c r="A102" s="12"/>
      <c r="B102" s="12"/>
      <c r="C102" s="20" t="s">
        <v>136</v>
      </c>
      <c r="D102" s="15" t="s">
        <v>137</v>
      </c>
      <c r="E102" s="22">
        <v>101344.3</v>
      </c>
      <c r="F102" s="16"/>
      <c r="G102" s="27"/>
      <c r="H102" s="2"/>
      <c r="I102" s="1"/>
    </row>
    <row r="103" spans="1:9" x14ac:dyDescent="0.25">
      <c r="A103" s="12"/>
      <c r="B103" s="12"/>
      <c r="C103" s="20" t="s">
        <v>138</v>
      </c>
      <c r="D103" s="25" t="s">
        <v>139</v>
      </c>
      <c r="E103" s="22">
        <v>58544.52</v>
      </c>
      <c r="F103" s="16"/>
      <c r="G103" s="27"/>
      <c r="H103" s="2"/>
      <c r="I103" s="1"/>
    </row>
    <row r="104" spans="1:9" s="1" customFormat="1" x14ac:dyDescent="0.25">
      <c r="A104" s="12"/>
      <c r="B104" s="12"/>
      <c r="C104" s="20" t="s">
        <v>212</v>
      </c>
      <c r="D104" s="25" t="s">
        <v>213</v>
      </c>
      <c r="E104" s="22">
        <v>0</v>
      </c>
      <c r="F104" s="16"/>
      <c r="G104" s="27"/>
      <c r="H104" s="2"/>
    </row>
    <row r="105" spans="1:9" x14ac:dyDescent="0.25">
      <c r="A105" s="12"/>
      <c r="B105" s="12"/>
      <c r="C105" s="20" t="s">
        <v>140</v>
      </c>
      <c r="D105" s="25" t="s">
        <v>141</v>
      </c>
      <c r="E105" s="22">
        <v>19489.97</v>
      </c>
      <c r="F105" s="16"/>
      <c r="G105" s="27"/>
      <c r="H105" s="2"/>
      <c r="I105" s="1"/>
    </row>
    <row r="106" spans="1:9" x14ac:dyDescent="0.25">
      <c r="A106" s="12"/>
      <c r="B106" s="12"/>
      <c r="C106" s="20" t="s">
        <v>142</v>
      </c>
      <c r="D106" s="15" t="s">
        <v>143</v>
      </c>
      <c r="E106" s="22">
        <v>81978.11</v>
      </c>
      <c r="F106" s="16"/>
      <c r="G106" s="27"/>
      <c r="H106" s="2"/>
      <c r="I106" s="1"/>
    </row>
    <row r="107" spans="1:9" s="1" customFormat="1" x14ac:dyDescent="0.25">
      <c r="A107" s="12"/>
      <c r="B107" s="12"/>
      <c r="C107" s="20" t="s">
        <v>196</v>
      </c>
      <c r="D107" s="15" t="s">
        <v>197</v>
      </c>
      <c r="E107" s="22">
        <v>75458.210000000006</v>
      </c>
      <c r="F107" s="16"/>
      <c r="G107" s="27"/>
      <c r="H107" s="2"/>
    </row>
    <row r="108" spans="1:9" x14ac:dyDescent="0.25">
      <c r="A108" s="12"/>
      <c r="B108" s="12"/>
      <c r="C108" s="20" t="s">
        <v>144</v>
      </c>
      <c r="D108" s="15" t="s">
        <v>145</v>
      </c>
      <c r="E108" s="22">
        <v>204238.39</v>
      </c>
      <c r="F108" s="16"/>
      <c r="G108" s="27"/>
      <c r="H108" s="2"/>
      <c r="I108" s="1"/>
    </row>
    <row r="109" spans="1:9" x14ac:dyDescent="0.25">
      <c r="A109" s="12"/>
      <c r="B109" s="12"/>
      <c r="C109" s="12"/>
      <c r="D109" s="9" t="s">
        <v>146</v>
      </c>
      <c r="E109" s="31"/>
      <c r="F109" s="67">
        <f>E75+E78+E81+E87+E89+E94+E98+E101</f>
        <v>13776015.039999999</v>
      </c>
      <c r="G109" s="27"/>
      <c r="H109" s="2"/>
      <c r="I109" s="1"/>
    </row>
    <row r="110" spans="1:9" ht="15.75" x14ac:dyDescent="0.25">
      <c r="A110" s="54"/>
      <c r="B110" s="58" t="s">
        <v>147</v>
      </c>
      <c r="C110" s="58"/>
      <c r="D110" s="59" t="s">
        <v>148</v>
      </c>
      <c r="E110" s="60">
        <f>E111+E112</f>
        <v>538500</v>
      </c>
      <c r="F110" s="67">
        <f>E110</f>
        <v>538500</v>
      </c>
      <c r="G110" s="61"/>
      <c r="H110" s="61"/>
      <c r="I110" s="1"/>
    </row>
    <row r="111" spans="1:9" x14ac:dyDescent="0.25">
      <c r="A111" s="12"/>
      <c r="B111" s="12"/>
      <c r="C111" s="20" t="s">
        <v>149</v>
      </c>
      <c r="D111" s="9" t="s">
        <v>150</v>
      </c>
      <c r="E111" s="31">
        <v>538500</v>
      </c>
      <c r="F111" s="16"/>
      <c r="G111" s="27"/>
      <c r="H111" s="2"/>
      <c r="I111" s="1"/>
    </row>
    <row r="112" spans="1:9" x14ac:dyDescent="0.25">
      <c r="A112" s="12"/>
      <c r="B112" s="12"/>
      <c r="C112" s="20" t="s">
        <v>151</v>
      </c>
      <c r="D112" s="9" t="s">
        <v>152</v>
      </c>
      <c r="E112" s="31">
        <v>0</v>
      </c>
      <c r="F112" s="16"/>
      <c r="G112" s="27"/>
      <c r="H112" s="2"/>
      <c r="I112" s="1"/>
    </row>
    <row r="113" spans="1:9" x14ac:dyDescent="0.25">
      <c r="A113" s="12"/>
      <c r="B113" s="12"/>
      <c r="C113" s="12"/>
      <c r="D113" s="9"/>
      <c r="E113" s="31"/>
      <c r="F113" s="16"/>
      <c r="G113" s="27"/>
      <c r="H113" s="2"/>
      <c r="I113" s="1"/>
    </row>
    <row r="114" spans="1:9" ht="15.75" x14ac:dyDescent="0.25">
      <c r="A114" s="39" t="s">
        <v>153</v>
      </c>
      <c r="B114" s="80" t="s">
        <v>154</v>
      </c>
      <c r="C114" s="41"/>
      <c r="D114" s="40" t="s">
        <v>155</v>
      </c>
      <c r="E114" s="38">
        <f>E115</f>
        <v>934772.4</v>
      </c>
      <c r="F114" s="16"/>
      <c r="G114" s="27"/>
      <c r="H114" s="2"/>
      <c r="I114" s="1"/>
    </row>
    <row r="115" spans="1:9" x14ac:dyDescent="0.25">
      <c r="A115" s="12"/>
      <c r="B115" s="10"/>
      <c r="C115" s="100"/>
      <c r="D115" s="98" t="s">
        <v>156</v>
      </c>
      <c r="E115" s="96">
        <f>E116+E117+E118+E119+E120+E121+E122+E123+E124+E125</f>
        <v>934772.4</v>
      </c>
      <c r="F115" s="16"/>
      <c r="G115" s="27"/>
      <c r="H115" s="30"/>
      <c r="I115" s="1"/>
    </row>
    <row r="116" spans="1:9" x14ac:dyDescent="0.25">
      <c r="A116" s="12"/>
      <c r="B116" s="12"/>
      <c r="C116" s="20" t="s">
        <v>157</v>
      </c>
      <c r="D116" s="15" t="s">
        <v>158</v>
      </c>
      <c r="E116" s="22">
        <v>0</v>
      </c>
      <c r="F116" s="16"/>
      <c r="G116" s="27"/>
      <c r="H116" s="30"/>
      <c r="I116" s="1"/>
    </row>
    <row r="117" spans="1:9" x14ac:dyDescent="0.25">
      <c r="A117" s="12"/>
      <c r="B117" s="12"/>
      <c r="C117" s="20" t="s">
        <v>159</v>
      </c>
      <c r="D117" s="15" t="s">
        <v>160</v>
      </c>
      <c r="E117" s="22">
        <v>228094</v>
      </c>
      <c r="F117" s="16"/>
      <c r="G117" s="27"/>
      <c r="H117" s="30"/>
      <c r="I117" s="1"/>
    </row>
    <row r="118" spans="1:9" x14ac:dyDescent="0.25">
      <c r="A118" s="12"/>
      <c r="B118" s="12"/>
      <c r="C118" s="20" t="s">
        <v>161</v>
      </c>
      <c r="D118" s="15" t="s">
        <v>162</v>
      </c>
      <c r="E118" s="22">
        <v>0</v>
      </c>
      <c r="F118" s="16"/>
      <c r="G118" s="27"/>
      <c r="H118" s="30"/>
      <c r="I118" s="1"/>
    </row>
    <row r="119" spans="1:9" s="1" customFormat="1" x14ac:dyDescent="0.25">
      <c r="A119" s="12"/>
      <c r="B119" s="12"/>
      <c r="C119" s="20" t="s">
        <v>204</v>
      </c>
      <c r="D119" s="15" t="s">
        <v>205</v>
      </c>
      <c r="E119" s="22">
        <v>0</v>
      </c>
      <c r="F119" s="16"/>
      <c r="G119" s="27"/>
      <c r="H119" s="30"/>
    </row>
    <row r="120" spans="1:9" x14ac:dyDescent="0.25">
      <c r="A120" s="12"/>
      <c r="B120" s="12"/>
      <c r="C120" s="20" t="s">
        <v>220</v>
      </c>
      <c r="D120" s="15" t="s">
        <v>221</v>
      </c>
      <c r="E120" s="22">
        <v>0</v>
      </c>
      <c r="F120" s="16"/>
      <c r="G120" s="27"/>
      <c r="H120" s="30"/>
      <c r="I120" s="1"/>
    </row>
    <row r="121" spans="1:9" x14ac:dyDescent="0.25">
      <c r="A121" s="12"/>
      <c r="B121" s="12"/>
      <c r="C121" s="20" t="s">
        <v>163</v>
      </c>
      <c r="D121" s="15" t="s">
        <v>164</v>
      </c>
      <c r="E121" s="22">
        <v>0</v>
      </c>
      <c r="F121" s="16"/>
      <c r="G121" s="27"/>
      <c r="H121" s="30"/>
      <c r="I121" s="1"/>
    </row>
    <row r="122" spans="1:9" x14ac:dyDescent="0.25">
      <c r="A122" s="12"/>
      <c r="B122" s="12"/>
      <c r="C122" s="20" t="s">
        <v>165</v>
      </c>
      <c r="D122" s="15" t="s">
        <v>166</v>
      </c>
      <c r="E122" s="22">
        <v>0</v>
      </c>
      <c r="F122" s="16"/>
      <c r="G122" s="27"/>
      <c r="H122" s="30"/>
      <c r="I122" s="1"/>
    </row>
    <row r="123" spans="1:9" x14ac:dyDescent="0.25">
      <c r="A123" s="12"/>
      <c r="B123" s="12"/>
      <c r="C123" s="20" t="s">
        <v>167</v>
      </c>
      <c r="D123" s="15" t="s">
        <v>168</v>
      </c>
      <c r="E123" s="22">
        <v>0</v>
      </c>
      <c r="F123" s="16"/>
      <c r="G123" s="27"/>
      <c r="H123" s="30"/>
      <c r="I123" s="1"/>
    </row>
    <row r="124" spans="1:9" x14ac:dyDescent="0.25">
      <c r="A124" s="20"/>
      <c r="B124" s="20"/>
      <c r="C124" s="20" t="s">
        <v>169</v>
      </c>
      <c r="D124" s="25" t="s">
        <v>170</v>
      </c>
      <c r="E124" s="22">
        <v>0</v>
      </c>
      <c r="F124" s="16"/>
      <c r="G124" s="27"/>
      <c r="H124" s="30"/>
      <c r="I124" s="1"/>
    </row>
    <row r="125" spans="1:9" s="1" customFormat="1" x14ac:dyDescent="0.25">
      <c r="A125" s="20"/>
      <c r="B125" s="20"/>
      <c r="C125" s="20" t="s">
        <v>206</v>
      </c>
      <c r="D125" s="25" t="s">
        <v>207</v>
      </c>
      <c r="E125" s="22">
        <v>706678.4</v>
      </c>
      <c r="F125" s="16"/>
      <c r="G125" s="27"/>
      <c r="H125" s="30"/>
    </row>
    <row r="126" spans="1:9" x14ac:dyDescent="0.25">
      <c r="A126" s="62"/>
      <c r="B126" s="62"/>
      <c r="C126" s="62"/>
      <c r="D126" s="56" t="s">
        <v>171</v>
      </c>
      <c r="E126" s="63">
        <f>E127</f>
        <v>0</v>
      </c>
      <c r="F126" s="67">
        <f>E114</f>
        <v>934772.4</v>
      </c>
      <c r="G126" s="27"/>
      <c r="H126" s="30"/>
      <c r="I126" s="1"/>
    </row>
    <row r="127" spans="1:9" x14ac:dyDescent="0.25">
      <c r="A127" s="57"/>
      <c r="B127" s="54" t="s">
        <v>172</v>
      </c>
      <c r="C127" s="57"/>
      <c r="D127" s="55" t="s">
        <v>173</v>
      </c>
      <c r="E127" s="82">
        <f>E128</f>
        <v>0</v>
      </c>
      <c r="F127" s="83">
        <f>E126</f>
        <v>0</v>
      </c>
      <c r="G127" s="27"/>
      <c r="H127" s="30"/>
      <c r="I127" s="1"/>
    </row>
    <row r="128" spans="1:9" x14ac:dyDescent="0.25">
      <c r="A128" s="75"/>
      <c r="B128" s="76"/>
      <c r="C128" s="77" t="s">
        <v>174</v>
      </c>
      <c r="D128" s="79" t="s">
        <v>175</v>
      </c>
      <c r="E128" s="78">
        <v>0</v>
      </c>
      <c r="F128" s="16"/>
      <c r="G128" s="27"/>
      <c r="H128" s="30"/>
      <c r="I128" s="1"/>
    </row>
    <row r="129" spans="1:9" ht="15.75" x14ac:dyDescent="0.25">
      <c r="A129" s="39"/>
      <c r="B129" s="41"/>
      <c r="C129" s="41"/>
      <c r="D129" s="40" t="s">
        <v>176</v>
      </c>
      <c r="E129" s="38">
        <f>E130</f>
        <v>0</v>
      </c>
      <c r="F129" s="16"/>
      <c r="G129" s="27"/>
      <c r="H129" s="30"/>
      <c r="I129" s="1"/>
    </row>
    <row r="130" spans="1:9" x14ac:dyDescent="0.25">
      <c r="A130" s="75"/>
      <c r="B130" s="76"/>
      <c r="C130" s="76" t="s">
        <v>177</v>
      </c>
      <c r="D130" s="79" t="s">
        <v>178</v>
      </c>
      <c r="E130" s="78">
        <v>0</v>
      </c>
      <c r="F130" s="16"/>
      <c r="G130" s="27"/>
      <c r="H130" s="30"/>
      <c r="I130" s="1"/>
    </row>
    <row r="131" spans="1:9" x14ac:dyDescent="0.25">
      <c r="A131" s="1"/>
      <c r="B131" s="1"/>
      <c r="C131" s="1"/>
      <c r="D131" s="1"/>
      <c r="E131" s="1"/>
      <c r="F131" s="1"/>
      <c r="G131" s="27"/>
      <c r="H131" s="30"/>
      <c r="I131" s="1"/>
    </row>
    <row r="132" spans="1:9" ht="15.75" x14ac:dyDescent="0.25">
      <c r="A132" s="42"/>
      <c r="B132" s="42"/>
      <c r="C132" s="42"/>
      <c r="D132" s="40" t="s">
        <v>179</v>
      </c>
      <c r="E132" s="43"/>
      <c r="F132" s="44">
        <f>F46+F73+F109+F110+F126+F127</f>
        <v>62566216.639999993</v>
      </c>
      <c r="G132" s="27"/>
      <c r="H132" s="2"/>
      <c r="I132" s="1"/>
    </row>
    <row r="133" spans="1:9" ht="16.5" thickBot="1" x14ac:dyDescent="0.3">
      <c r="A133" s="68"/>
      <c r="B133" s="68"/>
      <c r="C133" s="68"/>
      <c r="D133" s="69" t="s">
        <v>180</v>
      </c>
      <c r="E133" s="70"/>
      <c r="F133" s="71">
        <f>F18-F132</f>
        <v>325445543.36000001</v>
      </c>
      <c r="G133" s="27"/>
      <c r="H133" s="2"/>
      <c r="I133" s="1"/>
    </row>
    <row r="134" spans="1:9" ht="15.75" thickTop="1" x14ac:dyDescent="0.25">
      <c r="A134" s="2"/>
      <c r="B134" s="2"/>
      <c r="C134" s="2"/>
      <c r="D134" s="13"/>
      <c r="E134" s="2"/>
      <c r="F134" s="2"/>
      <c r="G134" s="2"/>
      <c r="H134" s="2"/>
      <c r="I134" s="1"/>
    </row>
    <row r="135" spans="1:9" x14ac:dyDescent="0.25">
      <c r="A135" s="2"/>
      <c r="B135" s="2"/>
      <c r="C135" s="2"/>
      <c r="D135" s="14" t="s">
        <v>181</v>
      </c>
      <c r="E135" s="2"/>
      <c r="F135" s="2"/>
      <c r="G135" s="2"/>
      <c r="H135" s="2"/>
      <c r="I135" s="1"/>
    </row>
    <row r="136" spans="1:9" x14ac:dyDescent="0.25">
      <c r="A136" s="2"/>
      <c r="B136" s="2"/>
      <c r="C136" s="2"/>
      <c r="D136" s="26"/>
      <c r="E136" s="2"/>
      <c r="F136" s="2"/>
      <c r="G136" s="2"/>
      <c r="H136" s="2"/>
      <c r="I136" s="1"/>
    </row>
    <row r="137" spans="1:9" x14ac:dyDescent="0.25">
      <c r="A137" s="2"/>
      <c r="B137" s="2"/>
      <c r="C137" s="2"/>
      <c r="D137" s="2"/>
      <c r="E137" s="2"/>
      <c r="F137" s="30"/>
      <c r="G137" s="2"/>
      <c r="H137" s="23"/>
      <c r="I137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1" spans="1:9" x14ac:dyDescent="0.25">
      <c r="A141" s="1"/>
      <c r="B141" s="1"/>
      <c r="C141" s="1"/>
      <c r="D141" s="1"/>
      <c r="E141" s="1"/>
      <c r="F141" s="1"/>
      <c r="G141" s="66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65"/>
      <c r="I142" s="1"/>
    </row>
    <row r="149" spans="1:9" x14ac:dyDescent="0.25">
      <c r="A149" s="1"/>
      <c r="B149" s="1"/>
      <c r="C149" s="1"/>
      <c r="D149" s="1"/>
      <c r="E149" s="1"/>
      <c r="F149" s="1"/>
      <c r="G149" s="104" t="s">
        <v>182</v>
      </c>
      <c r="H149" s="104"/>
      <c r="I149" s="104"/>
    </row>
    <row r="150" spans="1:9" x14ac:dyDescent="0.25">
      <c r="A150" s="1"/>
      <c r="B150" s="1"/>
      <c r="C150" s="1"/>
      <c r="D150" s="1"/>
      <c r="E150" s="1"/>
      <c r="F150" s="1"/>
      <c r="G150" s="104" t="s">
        <v>183</v>
      </c>
      <c r="H150" s="104"/>
      <c r="I150" s="104"/>
    </row>
    <row r="151" spans="1:9" x14ac:dyDescent="0.25">
      <c r="A151" s="1"/>
      <c r="B151" s="1"/>
      <c r="C151" s="1"/>
      <c r="D151" s="1"/>
      <c r="E151" s="1"/>
      <c r="F151" s="1"/>
      <c r="G151" s="104"/>
      <c r="H151" s="104"/>
      <c r="I151" s="104"/>
    </row>
    <row r="154" spans="1:9" x14ac:dyDescent="0.25">
      <c r="A154" s="1"/>
      <c r="B154" s="1"/>
      <c r="C154" s="1"/>
      <c r="D154" s="1"/>
      <c r="E154" s="1"/>
      <c r="F154" s="1"/>
      <c r="G154" s="23" t="s">
        <v>2</v>
      </c>
      <c r="H154" s="23">
        <v>388011760</v>
      </c>
      <c r="I154" s="2"/>
    </row>
    <row r="155" spans="1:9" x14ac:dyDescent="0.25">
      <c r="A155" s="1"/>
      <c r="B155" s="1"/>
      <c r="C155" s="1"/>
      <c r="D155" s="1"/>
      <c r="E155" s="1"/>
      <c r="F155" s="1"/>
      <c r="G155" s="4" t="s">
        <v>184</v>
      </c>
      <c r="H155" s="4">
        <f>F46</f>
        <v>41855525.629999995</v>
      </c>
      <c r="I155" s="28"/>
    </row>
    <row r="156" spans="1:9" x14ac:dyDescent="0.25">
      <c r="A156" s="1"/>
      <c r="B156" s="1"/>
      <c r="C156" s="1"/>
      <c r="D156" s="1"/>
      <c r="E156" s="1"/>
      <c r="F156" s="1"/>
      <c r="G156" s="4" t="s">
        <v>185</v>
      </c>
      <c r="H156" s="4">
        <f>F73</f>
        <v>5461403.5700000003</v>
      </c>
      <c r="I156" s="28"/>
    </row>
    <row r="157" spans="1:9" x14ac:dyDescent="0.25">
      <c r="A157" s="1"/>
      <c r="B157" s="1"/>
      <c r="C157" s="1"/>
      <c r="D157" s="1"/>
      <c r="E157" s="65"/>
      <c r="F157" s="1"/>
      <c r="G157" s="4" t="s">
        <v>186</v>
      </c>
      <c r="H157" s="4">
        <f>F109</f>
        <v>13776015.039999999</v>
      </c>
      <c r="I157" s="28"/>
    </row>
    <row r="158" spans="1:9" x14ac:dyDescent="0.25">
      <c r="A158" s="1"/>
      <c r="B158" s="1"/>
      <c r="C158" s="1"/>
      <c r="D158" s="1"/>
      <c r="E158" s="65"/>
      <c r="F158" s="1"/>
      <c r="G158" s="4" t="s">
        <v>187</v>
      </c>
      <c r="H158" s="4">
        <f>F110</f>
        <v>538500</v>
      </c>
      <c r="I158" s="28"/>
    </row>
    <row r="159" spans="1:9" x14ac:dyDescent="0.25">
      <c r="A159" s="1"/>
      <c r="B159" s="1"/>
      <c r="C159" s="1"/>
      <c r="D159" s="1"/>
      <c r="E159" s="65"/>
      <c r="F159" s="1"/>
      <c r="G159" s="4" t="s">
        <v>188</v>
      </c>
      <c r="H159" s="4">
        <f>F126</f>
        <v>934772.4</v>
      </c>
      <c r="I159" s="28"/>
    </row>
    <row r="160" spans="1:9" x14ac:dyDescent="0.25">
      <c r="A160" s="1"/>
      <c r="B160" s="1"/>
      <c r="C160" s="1"/>
      <c r="D160" s="1"/>
      <c r="E160" s="1"/>
      <c r="F160" s="1"/>
      <c r="G160" s="4" t="s">
        <v>189</v>
      </c>
      <c r="H160" s="4">
        <f>F127</f>
        <v>0</v>
      </c>
      <c r="I160" s="28"/>
    </row>
    <row r="161" spans="1:9" x14ac:dyDescent="0.25">
      <c r="A161" s="1"/>
      <c r="B161" s="1"/>
      <c r="C161" s="1"/>
      <c r="D161" s="1"/>
      <c r="E161" s="1"/>
      <c r="F161" s="1"/>
      <c r="G161" s="4" t="s">
        <v>190</v>
      </c>
      <c r="H161" s="4">
        <v>0</v>
      </c>
      <c r="I161" s="28"/>
    </row>
    <row r="162" spans="1:9" x14ac:dyDescent="0.25">
      <c r="A162" s="1"/>
      <c r="B162" s="1"/>
      <c r="C162" s="1"/>
      <c r="D162" s="1"/>
      <c r="E162" s="1"/>
      <c r="F162" s="1"/>
      <c r="G162" s="1"/>
      <c r="H162" s="23" t="s">
        <v>191</v>
      </c>
      <c r="I162" s="28"/>
    </row>
    <row r="163" spans="1:9" x14ac:dyDescent="0.25">
      <c r="A163" s="1"/>
      <c r="B163" s="1"/>
      <c r="C163" s="1"/>
      <c r="D163" s="1"/>
      <c r="E163" s="1"/>
      <c r="F163" s="1"/>
      <c r="G163" s="23" t="s">
        <v>192</v>
      </c>
      <c r="H163" s="23">
        <f>H155+H156+H157+H158+H159+H160+H161</f>
        <v>62566216.639999993</v>
      </c>
      <c r="I163" s="28"/>
    </row>
    <row r="164" spans="1:9" x14ac:dyDescent="0.25">
      <c r="A164" s="1"/>
      <c r="B164" s="1"/>
      <c r="C164" s="1"/>
      <c r="D164" s="1"/>
      <c r="E164" s="1"/>
      <c r="F164" s="1"/>
      <c r="G164" s="23" t="s">
        <v>193</v>
      </c>
      <c r="H164" s="64">
        <f>H154-H163</f>
        <v>325445543.36000001</v>
      </c>
      <c r="I164" s="2"/>
    </row>
  </sheetData>
  <mergeCells count="10">
    <mergeCell ref="A7:F7"/>
    <mergeCell ref="A5:F5"/>
    <mergeCell ref="A6:F6"/>
    <mergeCell ref="G151:I151"/>
    <mergeCell ref="G149:I149"/>
    <mergeCell ref="A10:F10"/>
    <mergeCell ref="A11:F11"/>
    <mergeCell ref="A12:F12"/>
    <mergeCell ref="G150:I150"/>
    <mergeCell ref="A20:E20"/>
  </mergeCells>
  <pageMargins left="0.7" right="0.7" top="0.75" bottom="0.75" header="0.3" footer="0.3"/>
  <pageSetup orientation="portrait" r:id="rId1"/>
  <ignoredErrors>
    <ignoredError sqref="F132:F133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2015-02-02T15:16:52Z</dcterms:created>
  <dcterms:modified xsi:type="dcterms:W3CDTF">2016-04-01T14:19:15Z</dcterms:modified>
</cp:coreProperties>
</file>