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3/7/EJECUCION PRESUPUESTARIA/"/>
    </mc:Choice>
  </mc:AlternateContent>
  <xr:revisionPtr revIDLastSave="0" documentId="8_{251EB57C-2C6A-4E09-B634-742EB0A5117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6" i="2"/>
  <c r="D17" i="2"/>
  <c r="D13" i="2"/>
  <c r="D12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55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G77" i="2"/>
  <c r="H78" i="2"/>
  <c r="I78" i="2"/>
  <c r="J78" i="2"/>
  <c r="J77" i="2"/>
  <c r="K78" i="2"/>
  <c r="L78" i="2"/>
  <c r="M78" i="2"/>
  <c r="M77" i="2"/>
  <c r="N78" i="2"/>
  <c r="N77" i="2"/>
  <c r="O78" i="2"/>
  <c r="P78" i="2"/>
  <c r="H77" i="2"/>
  <c r="L77" i="2"/>
  <c r="O77" i="2"/>
  <c r="I77" i="2"/>
  <c r="K77" i="2"/>
  <c r="E77" i="2"/>
  <c r="F77" i="2"/>
  <c r="C73" i="2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/>
  <c r="R14" i="2"/>
  <c r="R15" i="2"/>
  <c r="R16" i="2"/>
  <c r="R17" i="2"/>
  <c r="R7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C84" i="2"/>
  <c r="C81" i="2"/>
  <c r="C78" i="2"/>
  <c r="C70" i="2"/>
  <c r="C65" i="2"/>
  <c r="C55" i="2"/>
  <c r="C47" i="2"/>
  <c r="C38" i="2"/>
  <c r="C28" i="2"/>
  <c r="C18" i="2"/>
  <c r="C12" i="2"/>
  <c r="D77" i="2"/>
  <c r="Q11" i="2"/>
  <c r="Q86" i="2"/>
  <c r="C11" i="2"/>
  <c r="R12" i="2"/>
  <c r="P55" i="2"/>
  <c r="C77" i="2"/>
  <c r="N11" i="2"/>
  <c r="N86" i="2"/>
  <c r="I11" i="2"/>
  <c r="I86" i="2"/>
  <c r="E11" i="2"/>
  <c r="R18" i="2"/>
  <c r="R28" i="2"/>
  <c r="R38" i="2"/>
  <c r="R47" i="2"/>
  <c r="L11" i="2"/>
  <c r="L86" i="2"/>
  <c r="H11" i="2"/>
  <c r="H86" i="2"/>
  <c r="K11" i="2"/>
  <c r="K86" i="2"/>
  <c r="G11" i="2"/>
  <c r="G86" i="2"/>
  <c r="O11" i="2"/>
  <c r="O86" i="2"/>
  <c r="J11" i="2"/>
  <c r="J86" i="2"/>
  <c r="F11" i="2"/>
  <c r="F86" i="2"/>
  <c r="R65" i="2"/>
  <c r="C86" i="2"/>
  <c r="R55" i="2"/>
  <c r="P11" i="2"/>
  <c r="P86" i="2"/>
  <c r="E86" i="2"/>
  <c r="E28" i="1"/>
  <c r="E47" i="1"/>
  <c r="D47" i="2"/>
  <c r="D11" i="2"/>
  <c r="D86" i="2"/>
  <c r="R11" i="2"/>
  <c r="R86" i="2"/>
  <c r="E70" i="1"/>
  <c r="E11" i="1"/>
  <c r="E84" i="1"/>
  <c r="E81" i="1"/>
  <c r="E73" i="1"/>
  <c r="E78" i="1"/>
  <c r="E77" i="1"/>
  <c r="E86" i="1"/>
  <c r="D84" i="1"/>
  <c r="D81" i="1"/>
  <c r="D78" i="1"/>
  <c r="D73" i="1"/>
  <c r="D70" i="1"/>
  <c r="D55" i="1"/>
  <c r="D47" i="1"/>
  <c r="D18" i="1"/>
  <c r="D12" i="1"/>
  <c r="D11" i="1"/>
  <c r="D77" i="1"/>
  <c r="D86" i="1"/>
</calcChain>
</file>

<file path=xl/sharedStrings.xml><?xml version="1.0" encoding="utf-8"?>
<sst xmlns="http://schemas.openxmlformats.org/spreadsheetml/2006/main" count="291" uniqueCount="114">
  <si>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</si>
  <si>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</si>
  <si>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</si>
  <si>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</si>
  <si>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</si>
  <si>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</si>
  <si>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</si>
  <si>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</si>
  <si>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</si>
  <si>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</si>
  <si>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</si>
  <si>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</si>
  <si>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</si>
  <si>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</si>
  <si>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</si>
  <si>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</si>
  <si>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</si>
  <si>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</si>
  <si>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</si>
  <si>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</si>
  <si>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</si>
  <si>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</si>
  <si>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</si>
  <si>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</si>
  <si>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</si>
  <si>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</si>
  <si>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</si>
  <si>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</si>
  <si>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</si>
  <si>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</si>
  <si>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</si>
  <si>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</si>
  <si>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</si>
  <si>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</si>
  <si>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</si>
  <si>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</si>
  <si>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</si>
  <si>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</si>
  <si>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</si>
  <si>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</si>
  <si>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</si>
  <si>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</si>
  <si>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</si>
  <si>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</si>
  <si>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</si>
  <si>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</si>
  <si>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</si>
  <si>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</si>
  <si>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</si>
  <si>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</si>
  <si>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</si>
  <si>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</si>
  <si>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</si>
  <si>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</si>
  <si>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</si>
  <si>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</si>
  <si>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</si>
  <si>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</si>
  <si>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</si>
  <si>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</si>
  <si>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</si>
  <si>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</si>
  <si>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</si>
  <si>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</si>
  <si>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</si>
  <si>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</si>
  <si>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</si>
  <si>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</si>
  <si>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</si>
  <si>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</si>
  <si>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</si>
  <si>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</si>
  <si>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</si>
  <si>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</si>
  <si>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</si>
  <si>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</si>
  <si>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</si>
  <si>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</si>
  <si>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</si>
  <si>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</si>
  <si>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</si>
  <si>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</si>
  <si>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</si>
  <si>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</si>
  <si>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</si>
  <si>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</si>
  <si>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</si>
  <si>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</si>
  <si>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</si>
  <si>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</si>
  <si>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</si>
  <si>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</si>
  <si>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</si>
  <si>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</si>
  <si>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</si>
  <si>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</si>
  <si>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</si>
  <si>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</si>
  <si>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</si>
  <si>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</si>
  <si>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</si>
  <si>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</si>
  <si>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</si>
  <si>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</si>
  <si>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</si>
  <si>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</si>
  <si>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</si>
  <si>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</si>
  <si>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</si>
  <si>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</si>
  <si>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 xml:space="preserve"> </t>
  </si>
  <si>
    <t>Año 2023</t>
  </si>
  <si>
    <t>Fuente: [Ejecución Presupuestaria al 31/07/2023-SIGEF]</t>
  </si>
  <si>
    <t>Fuente: [Ejecución Presupuestaria Mensual al 31/07/2023-SIGEF]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</si>
</sst>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/>
    <xf numFmtId="43" fontId="3" fillId="0" borderId="1" xfId="0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61058</xdr:colOff>
      <xdr:row>1</xdr:row>
      <xdr:rowOff>158749</xdr:rowOff>
    </xdr:from>
    <xdr:to>
      <xdr:col>1</xdr:col>
      <xdr:colOff>3751629</xdr:colOff>
      <xdr:row>8</xdr:row>
      <xdr:rowOff>92319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8" y="354134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915866</xdr:colOff>
      <xdr:row>1</xdr:row>
      <xdr:rowOff>183172</xdr:rowOff>
    </xdr:from>
    <xdr:to>
      <xdr:col>19</xdr:col>
      <xdr:colOff>185860</xdr:colOff>
      <xdr:row>8</xdr:row>
      <xdr:rowOff>116742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23DB01FC-4C4B-407A-B158-91C5F22A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808" y="378557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zoomScale="86" zoomScaleNormal="86" workbookViewId="0">
      <selection activeCell="K84" sqref="K8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1" t="s">
        <v>102</v>
      </c>
      <c r="D3" s="52"/>
      <c r="E3" s="5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9" t="s">
        <v>103</v>
      </c>
      <c r="D4" s="50"/>
      <c r="E4" s="50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8" t="s">
        <v>111</v>
      </c>
      <c r="D5" s="59"/>
      <c r="E5" s="59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3" t="s">
        <v>79</v>
      </c>
      <c r="D6" s="54"/>
      <c r="E6" s="5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3" t="s">
        <v>80</v>
      </c>
      <c r="D7" s="54"/>
      <c r="E7" s="54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5" t="s">
        <v>66</v>
      </c>
      <c r="D9" s="56" t="s">
        <v>97</v>
      </c>
      <c r="E9" s="56" t="s">
        <v>96</v>
      </c>
      <c r="F9" s="8"/>
    </row>
    <row r="10" spans="2:16" ht="23.25" customHeight="1" x14ac:dyDescent="0.25">
      <c r="C10" s="55"/>
      <c r="D10" s="57"/>
      <c r="E10" s="57"/>
      <c r="F10" s="8"/>
    </row>
    <row r="11" spans="2:16" x14ac:dyDescent="0.25">
      <c r="C11" s="1" t="s">
        <v>0</v>
      </c>
      <c r="D11" s="2">
        <f>D12+D18+D28+D38+D47+D55+D65+D70+D73</f>
        <v>493013687</v>
      </c>
      <c r="E11" s="31">
        <f>E12+E18+E28+E38+E47+E55+E65+E70+E73</f>
        <v>22951199.640000001</v>
      </c>
      <c r="F11" s="8"/>
    </row>
    <row r="12" spans="2:16" x14ac:dyDescent="0.25">
      <c r="C12" s="3" t="s">
        <v>1</v>
      </c>
      <c r="D12" s="4">
        <f>SUM(D13:D17)</f>
        <v>339659657</v>
      </c>
      <c r="E12" s="32">
        <f>SUM(E13:E17)</f>
        <v>6657344.0700000003</v>
      </c>
      <c r="F12" s="8"/>
    </row>
    <row r="13" spans="2:16" x14ac:dyDescent="0.25">
      <c r="C13" s="5" t="s">
        <v>2</v>
      </c>
      <c r="D13" s="25">
        <v>216909483</v>
      </c>
      <c r="E13" s="30">
        <v>10200137.82</v>
      </c>
      <c r="F13" s="8"/>
    </row>
    <row r="14" spans="2:16" x14ac:dyDescent="0.25">
      <c r="C14" s="5" t="s">
        <v>3</v>
      </c>
      <c r="D14" s="25">
        <v>87666215</v>
      </c>
      <c r="E14" s="30">
        <v>-4268778.2699999996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6000000</v>
      </c>
      <c r="E16" s="30">
        <v>0</v>
      </c>
      <c r="F16" s="8"/>
    </row>
    <row r="17" spans="3:6" x14ac:dyDescent="0.25">
      <c r="C17" s="5" t="s">
        <v>6</v>
      </c>
      <c r="D17" s="25">
        <v>28883959</v>
      </c>
      <c r="E17" s="30">
        <v>725984.52</v>
      </c>
      <c r="F17" s="8"/>
    </row>
    <row r="18" spans="3:6" x14ac:dyDescent="0.25">
      <c r="C18" s="3" t="s">
        <v>7</v>
      </c>
      <c r="D18" s="4">
        <f>SUM(D19:D27)</f>
        <v>78589078</v>
      </c>
      <c r="E18" s="32">
        <f>SUM(E19:E27)</f>
        <v>7423726.5199999996</v>
      </c>
      <c r="F18" s="8"/>
    </row>
    <row r="19" spans="3:6" x14ac:dyDescent="0.25">
      <c r="C19" s="5" t="s">
        <v>8</v>
      </c>
      <c r="D19" s="25">
        <v>14542072</v>
      </c>
      <c r="E19" s="30">
        <v>0</v>
      </c>
      <c r="F19" s="8"/>
    </row>
    <row r="20" spans="3:6" x14ac:dyDescent="0.25">
      <c r="C20" s="5" t="s">
        <v>9</v>
      </c>
      <c r="D20" s="25">
        <v>1440000</v>
      </c>
      <c r="E20" s="30">
        <v>0</v>
      </c>
      <c r="F20" s="8"/>
    </row>
    <row r="21" spans="3:6" x14ac:dyDescent="0.25">
      <c r="C21" s="5" t="s">
        <v>10</v>
      </c>
      <c r="D21" s="25">
        <v>1640000</v>
      </c>
      <c r="E21" s="30">
        <v>0</v>
      </c>
      <c r="F21" s="8"/>
    </row>
    <row r="22" spans="3:6" x14ac:dyDescent="0.25">
      <c r="C22" s="5" t="s">
        <v>11</v>
      </c>
      <c r="D22" s="25">
        <v>2000000</v>
      </c>
      <c r="E22" s="30">
        <v>0</v>
      </c>
      <c r="F22" s="8"/>
    </row>
    <row r="23" spans="3:6" x14ac:dyDescent="0.25">
      <c r="C23" s="5" t="s">
        <v>12</v>
      </c>
      <c r="D23" s="25">
        <v>7017160</v>
      </c>
      <c r="E23" s="30">
        <v>1549510.45</v>
      </c>
    </row>
    <row r="24" spans="3:6" x14ac:dyDescent="0.25">
      <c r="C24" s="5" t="s">
        <v>13</v>
      </c>
      <c r="D24" s="25">
        <v>12481478</v>
      </c>
      <c r="E24" s="30">
        <v>1950000</v>
      </c>
    </row>
    <row r="25" spans="3:6" x14ac:dyDescent="0.25">
      <c r="C25" s="5" t="s">
        <v>14</v>
      </c>
      <c r="D25" s="25">
        <v>9470000</v>
      </c>
      <c r="E25" s="30">
        <v>215000</v>
      </c>
    </row>
    <row r="26" spans="3:6" x14ac:dyDescent="0.25">
      <c r="C26" s="5" t="s">
        <v>15</v>
      </c>
      <c r="D26" s="25">
        <v>16258368</v>
      </c>
      <c r="E26" s="30">
        <v>209216.07</v>
      </c>
    </row>
    <row r="27" spans="3:6" x14ac:dyDescent="0.25">
      <c r="C27" s="5" t="s">
        <v>16</v>
      </c>
      <c r="D27" s="25">
        <v>13740000</v>
      </c>
      <c r="E27" s="30">
        <v>3500000</v>
      </c>
    </row>
    <row r="28" spans="3:6" x14ac:dyDescent="0.25">
      <c r="C28" s="3" t="s">
        <v>17</v>
      </c>
      <c r="D28" s="4">
        <f>SUM(D29:D37)</f>
        <v>68385960</v>
      </c>
      <c r="E28" s="32">
        <f>SUM(E29:E37)</f>
        <v>-195000</v>
      </c>
    </row>
    <row r="29" spans="3:6" x14ac:dyDescent="0.25">
      <c r="C29" s="5" t="s">
        <v>18</v>
      </c>
      <c r="D29" s="25">
        <v>1624000</v>
      </c>
      <c r="E29" s="30">
        <v>-5700</v>
      </c>
    </row>
    <row r="30" spans="3:6" x14ac:dyDescent="0.25">
      <c r="C30" s="5" t="s">
        <v>19</v>
      </c>
      <c r="D30" s="25">
        <v>930000</v>
      </c>
      <c r="E30" s="30">
        <v>0</v>
      </c>
    </row>
    <row r="31" spans="3:6" x14ac:dyDescent="0.25">
      <c r="C31" s="5" t="s">
        <v>20</v>
      </c>
      <c r="D31" s="25">
        <v>48993000</v>
      </c>
      <c r="E31" s="30">
        <v>0</v>
      </c>
    </row>
    <row r="32" spans="3:6" x14ac:dyDescent="0.25">
      <c r="C32" s="5" t="s">
        <v>21</v>
      </c>
      <c r="D32" s="25">
        <v>100000</v>
      </c>
      <c r="E32" s="30">
        <v>0</v>
      </c>
    </row>
    <row r="33" spans="3:5" x14ac:dyDescent="0.25">
      <c r="C33" s="5" t="s">
        <v>22</v>
      </c>
      <c r="D33" s="25">
        <v>406000</v>
      </c>
      <c r="E33" s="30">
        <v>260000</v>
      </c>
    </row>
    <row r="34" spans="3:5" x14ac:dyDescent="0.25">
      <c r="C34" s="5" t="s">
        <v>23</v>
      </c>
      <c r="D34" s="25">
        <v>579000</v>
      </c>
      <c r="E34" s="30">
        <v>0</v>
      </c>
    </row>
    <row r="35" spans="3:5" x14ac:dyDescent="0.25">
      <c r="C35" s="5" t="s">
        <v>24</v>
      </c>
      <c r="D35" s="25">
        <v>6521960</v>
      </c>
      <c r="E35" s="30">
        <v>960040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6">
        <v>9232000</v>
      </c>
      <c r="E37" s="30">
        <v>-1409340</v>
      </c>
    </row>
    <row r="38" spans="3:5" x14ac:dyDescent="0.25">
      <c r="C38" s="3" t="s">
        <v>27</v>
      </c>
      <c r="D38" s="4">
        <f>SUM(D39:D46)</f>
        <v>200000</v>
      </c>
      <c r="E38" s="4">
        <f>SUM(E39:E46)</f>
        <v>0</v>
      </c>
    </row>
    <row r="39" spans="3:5" x14ac:dyDescent="0.25">
      <c r="C39" s="5" t="s">
        <v>28</v>
      </c>
      <c r="D39" s="25">
        <v>200000</v>
      </c>
      <c r="E39" s="30" t="s">
        <v>110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6178992</v>
      </c>
      <c r="E55" s="33">
        <f>SUM(E56:E64)</f>
        <v>9065129.0500000007</v>
      </c>
    </row>
    <row r="56" spans="3:5" x14ac:dyDescent="0.25">
      <c r="C56" s="5" t="s">
        <v>44</v>
      </c>
      <c r="D56" s="25">
        <v>3956992</v>
      </c>
      <c r="E56" s="30">
        <v>-1156339.95</v>
      </c>
    </row>
    <row r="57" spans="3:5" x14ac:dyDescent="0.25">
      <c r="C57" s="5" t="s">
        <v>45</v>
      </c>
      <c r="D57" s="25">
        <v>460000</v>
      </c>
      <c r="E57" s="30">
        <v>520269</v>
      </c>
    </row>
    <row r="58" spans="3:5" x14ac:dyDescent="0.25">
      <c r="C58" s="5" t="s">
        <v>46</v>
      </c>
      <c r="D58" s="25">
        <v>48000</v>
      </c>
      <c r="E58" s="30">
        <v>0</v>
      </c>
    </row>
    <row r="59" spans="3:5" x14ac:dyDescent="0.25">
      <c r="C59" s="5" t="s">
        <v>47</v>
      </c>
      <c r="D59" s="25">
        <v>108000</v>
      </c>
      <c r="E59" s="30">
        <v>8579200</v>
      </c>
    </row>
    <row r="60" spans="3:5" x14ac:dyDescent="0.25">
      <c r="C60" s="5" t="s">
        <v>48</v>
      </c>
      <c r="D60" s="25">
        <v>1176000</v>
      </c>
      <c r="E60" s="30">
        <v>862000</v>
      </c>
    </row>
    <row r="61" spans="3:5" x14ac:dyDescent="0.25">
      <c r="C61" s="5" t="s">
        <v>49</v>
      </c>
      <c r="D61" s="25">
        <v>30000</v>
      </c>
      <c r="E61" s="30">
        <v>250000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400000</v>
      </c>
      <c r="E63" s="30">
        <v>-200000</v>
      </c>
    </row>
    <row r="64" spans="3:5" x14ac:dyDescent="0.25">
      <c r="C64" s="5" t="s">
        <v>52</v>
      </c>
      <c r="D64" s="26">
        <v>0</v>
      </c>
      <c r="E64" s="30">
        <v>210000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493013687</v>
      </c>
      <c r="E86" s="37">
        <f>E11+E77</f>
        <v>22951199.640000001</v>
      </c>
    </row>
    <row r="87" spans="3:5" x14ac:dyDescent="0.25">
      <c r="C87" t="s">
        <v>112</v>
      </c>
    </row>
    <row r="92" spans="3:5" ht="18.75" x14ac:dyDescent="0.3">
      <c r="C92" s="42" t="s">
        <v>105</v>
      </c>
      <c r="D92" s="47" t="s">
        <v>106</v>
      </c>
      <c r="E92" s="47"/>
    </row>
    <row r="93" spans="3:5" x14ac:dyDescent="0.25">
      <c r="C93" s="43" t="s">
        <v>109</v>
      </c>
      <c r="D93" s="48" t="s">
        <v>108</v>
      </c>
      <c r="E93" s="48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45.75" thickBot="1" x14ac:dyDescent="0.3">
      <c r="C100" s="23" t="s">
        <v>100</v>
      </c>
    </row>
    <row r="101" spans="3:3" x14ac:dyDescent="0.25">
      <c r="C101" t="s">
        <v>110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97"/>
  <sheetViews>
    <sheetView showGridLines="0" tabSelected="1" zoomScale="78" zoomScaleNormal="78" workbookViewId="0">
      <pane ySplit="11" topLeftCell="A12" activePane="bottomLeft" state="frozen"/>
      <selection activeCell="B1" sqref="B1"/>
      <selection pane="bottomLeft" activeCell="B3" sqref="B3:R94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1" width="14.85546875" customWidth="1"/>
    <col min="12" max="12" width="14.85546875" hidden="1" customWidth="1"/>
    <col min="13" max="13" width="0.140625" hidden="1" customWidth="1"/>
    <col min="14" max="16" width="14.85546875" hidden="1" customWidth="1"/>
    <col min="17" max="17" width="15" hidden="1" customWidth="1"/>
    <col min="18" max="18" width="16" bestFit="1" customWidth="1"/>
  </cols>
  <sheetData>
    <row r="3" spans="2:19" ht="28.5" customHeight="1" x14ac:dyDescent="0.25">
      <c r="B3" s="51" t="s">
        <v>102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9" ht="21" customHeight="1" x14ac:dyDescent="0.25">
      <c r="B4" s="49" t="s">
        <v>103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2:19" ht="15.75" x14ac:dyDescent="0.25">
      <c r="B5" s="63" t="s">
        <v>111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6" t="s">
        <v>97</v>
      </c>
      <c r="D9" s="56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7"/>
      <c r="D10" s="57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6">
        <f>C12+C18+C28+C38+C47+C55+C65+C70+C73</f>
        <v>493013687</v>
      </c>
      <c r="D11" s="46">
        <f>D12+D18+D28+D38+D47+D55+D65+D70+D73</f>
        <v>22951199.640000001</v>
      </c>
      <c r="E11" s="31">
        <f>E12+E18+E28+E38+E55+E65+E70+E74</f>
        <v>19749278.859999999</v>
      </c>
      <c r="F11" s="31">
        <f>F12+F18+F28+F38+F55+F65+F70+F74</f>
        <v>26429258.870000001</v>
      </c>
      <c r="G11" s="31">
        <f t="shared" ref="G11:Q11" si="0">G12+G18+G28+G38+G55+G65+G70+G74</f>
        <v>43793811.560000002</v>
      </c>
      <c r="H11" s="31">
        <f t="shared" si="0"/>
        <v>45857492.5</v>
      </c>
      <c r="I11" s="31">
        <f t="shared" si="0"/>
        <v>39853905.699999996</v>
      </c>
      <c r="J11" s="31">
        <f t="shared" si="0"/>
        <v>29622142.899999999</v>
      </c>
      <c r="K11" s="31">
        <f t="shared" si="0"/>
        <v>25689710.179999996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>SUM(E11:Q11)</f>
        <v>230995600.57000002</v>
      </c>
    </row>
    <row r="12" spans="2:19" x14ac:dyDescent="0.25">
      <c r="B12" s="3" t="s">
        <v>1</v>
      </c>
      <c r="C12" s="4">
        <f>C13+C14+C15+C16+C17</f>
        <v>339659657</v>
      </c>
      <c r="D12" s="45">
        <f>D13+D14+D15+D16+D17</f>
        <v>6657344.0700000003</v>
      </c>
      <c r="E12" s="32">
        <f>E13+E14+E15+E16+E17</f>
        <v>18744492.57</v>
      </c>
      <c r="F12" s="32">
        <f t="shared" ref="F12:Q12" si="1">F13+F14+F15+F16+F17</f>
        <v>19890840.93</v>
      </c>
      <c r="G12" s="32">
        <f t="shared" si="1"/>
        <v>19176449.629999999</v>
      </c>
      <c r="H12" s="32">
        <f t="shared" si="1"/>
        <v>34616964.07</v>
      </c>
      <c r="I12" s="32">
        <f t="shared" si="1"/>
        <v>19278627.870000001</v>
      </c>
      <c r="J12" s="32">
        <f t="shared" si="1"/>
        <v>18661110.780000001</v>
      </c>
      <c r="K12" s="32">
        <f t="shared" si="1"/>
        <v>19339990.709999997</v>
      </c>
      <c r="L12" s="32">
        <f t="shared" si="1"/>
        <v>0</v>
      </c>
      <c r="M12" s="32"/>
      <c r="N12" s="32">
        <f t="shared" si="1"/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5">
        <f>SUM(E12:Q12)</f>
        <v>149708476.56</v>
      </c>
    </row>
    <row r="13" spans="2:19" x14ac:dyDescent="0.25">
      <c r="B13" s="5" t="s">
        <v>2</v>
      </c>
      <c r="C13" s="25">
        <f>'P1 Presupuesto Aprobado'!D13</f>
        <v>216909483</v>
      </c>
      <c r="D13" s="30">
        <f>'P1 Presupuesto Aprobado'!E13</f>
        <v>10200137.82</v>
      </c>
      <c r="E13" s="25">
        <v>16064508.17</v>
      </c>
      <c r="F13" s="30">
        <v>17195841.5</v>
      </c>
      <c r="G13" s="30">
        <v>16455508.16</v>
      </c>
      <c r="H13" s="30">
        <v>17079628.93</v>
      </c>
      <c r="I13" s="30">
        <v>15754382.539999999</v>
      </c>
      <c r="J13" s="30">
        <v>16011284.5</v>
      </c>
      <c r="K13" s="30">
        <v>16478226.439999999</v>
      </c>
      <c r="L13" s="30"/>
      <c r="M13" s="30"/>
      <c r="N13" s="30"/>
      <c r="O13" s="30"/>
      <c r="P13" s="30"/>
      <c r="Q13" s="30"/>
      <c r="R13" s="36">
        <f t="shared" ref="R13:R76" si="2">SUM(E13:Q13)</f>
        <v>115039380.23999999</v>
      </c>
    </row>
    <row r="14" spans="2:19" x14ac:dyDescent="0.25">
      <c r="B14" s="5" t="s">
        <v>3</v>
      </c>
      <c r="C14" s="25">
        <f>'P1 Presupuesto Aprobado'!D14</f>
        <v>87666215</v>
      </c>
      <c r="D14" s="30">
        <f>'P1 Presupuesto Aprobado'!E14</f>
        <v>-4268778.2699999996</v>
      </c>
      <c r="E14" s="25">
        <v>299950</v>
      </c>
      <c r="F14" s="30">
        <v>294950</v>
      </c>
      <c r="G14" s="30">
        <v>294950</v>
      </c>
      <c r="H14" s="30">
        <v>15141333.09</v>
      </c>
      <c r="I14" s="30">
        <v>1167004.69</v>
      </c>
      <c r="J14" s="30">
        <v>298450</v>
      </c>
      <c r="K14" s="30">
        <v>534950</v>
      </c>
      <c r="L14" s="30"/>
      <c r="M14" s="30"/>
      <c r="N14" s="30"/>
      <c r="O14" s="30"/>
      <c r="P14" s="30"/>
      <c r="Q14" s="30"/>
      <c r="R14" s="36">
        <f t="shared" si="2"/>
        <v>18031587.780000001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>
        <v>0</v>
      </c>
      <c r="G15" s="30">
        <v>0</v>
      </c>
      <c r="H15" s="30">
        <v>0</v>
      </c>
      <c r="I15" s="30">
        <v>0</v>
      </c>
      <c r="J15" s="30"/>
      <c r="K15" s="30">
        <v>0</v>
      </c>
      <c r="L15" s="30"/>
      <c r="M15" s="30"/>
      <c r="N15" s="30"/>
      <c r="O15" s="30"/>
      <c r="P15" s="30"/>
      <c r="Q15" s="30"/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6000000</v>
      </c>
      <c r="D16" s="30">
        <f>'P1 Presupuesto Aprobado'!E16</f>
        <v>0</v>
      </c>
      <c r="E16" s="25">
        <v>0</v>
      </c>
      <c r="F16" s="30">
        <v>0</v>
      </c>
      <c r="G16" s="30">
        <v>0</v>
      </c>
      <c r="H16" s="30">
        <v>0</v>
      </c>
      <c r="I16" s="30">
        <v>0</v>
      </c>
      <c r="J16" s="30"/>
      <c r="K16" s="30">
        <v>0</v>
      </c>
      <c r="L16" s="30"/>
      <c r="M16" s="30"/>
      <c r="N16" s="30"/>
      <c r="O16" s="30"/>
      <c r="P16" s="30"/>
      <c r="Q16" s="30"/>
      <c r="R16" s="36">
        <f t="shared" si="2"/>
        <v>0</v>
      </c>
    </row>
    <row r="17" spans="2:19" x14ac:dyDescent="0.25">
      <c r="B17" s="5" t="s">
        <v>6</v>
      </c>
      <c r="C17" s="25">
        <f>'P1 Presupuesto Aprobado'!D17</f>
        <v>28883959</v>
      </c>
      <c r="D17" s="30">
        <f>'P1 Presupuesto Aprobado'!E17</f>
        <v>725984.52</v>
      </c>
      <c r="E17" s="25">
        <v>2380034.4</v>
      </c>
      <c r="F17" s="30">
        <v>2400049.4300000002</v>
      </c>
      <c r="G17" s="30">
        <v>2425991.4700000002</v>
      </c>
      <c r="H17" s="30">
        <v>2396002.0499999998</v>
      </c>
      <c r="I17" s="30">
        <v>2357240.64</v>
      </c>
      <c r="J17" s="30">
        <v>2351376.2799999998</v>
      </c>
      <c r="K17" s="30">
        <v>2326814.27</v>
      </c>
      <c r="L17" s="30"/>
      <c r="M17" s="30"/>
      <c r="N17" s="30"/>
      <c r="O17" s="30"/>
      <c r="P17" s="30"/>
      <c r="Q17" s="30"/>
      <c r="R17" s="36">
        <f t="shared" si="2"/>
        <v>16637508.540000001</v>
      </c>
    </row>
    <row r="18" spans="2:19" x14ac:dyDescent="0.25">
      <c r="B18" s="3" t="s">
        <v>7</v>
      </c>
      <c r="C18" s="32">
        <f>SUM(C19:C27)</f>
        <v>78589078</v>
      </c>
      <c r="D18" s="32">
        <f>SUM(D19:D27)</f>
        <v>7423726.5199999996</v>
      </c>
      <c r="E18" s="32">
        <f t="shared" ref="E18:P18" si="3">SUM(E19:E27)</f>
        <v>1004786.29</v>
      </c>
      <c r="F18" s="32">
        <f t="shared" si="3"/>
        <v>6048306.8899999997</v>
      </c>
      <c r="G18" s="32">
        <f t="shared" si="3"/>
        <v>12989005.510000002</v>
      </c>
      <c r="H18" s="32">
        <f t="shared" si="3"/>
        <v>2214933.06</v>
      </c>
      <c r="I18" s="32">
        <f t="shared" si="3"/>
        <v>7847804.2400000002</v>
      </c>
      <c r="J18" s="32">
        <f t="shared" si="3"/>
        <v>5684300.7299999995</v>
      </c>
      <c r="K18" s="32">
        <f t="shared" si="3"/>
        <v>4584661.22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2"/>
        <v>40373797.939999998</v>
      </c>
    </row>
    <row r="19" spans="2:19" x14ac:dyDescent="0.25">
      <c r="B19" s="5" t="s">
        <v>8</v>
      </c>
      <c r="C19" s="26">
        <f>'P1 Presupuesto Aprobado'!D19</f>
        <v>14542072</v>
      </c>
      <c r="D19" s="30">
        <f>'P1 Presupuesto Aprobado'!E19</f>
        <v>0</v>
      </c>
      <c r="E19" s="25">
        <v>229424.66</v>
      </c>
      <c r="F19" s="30">
        <v>678788.81</v>
      </c>
      <c r="G19" s="30">
        <v>1403217.87</v>
      </c>
      <c r="H19" s="30">
        <v>718146.19</v>
      </c>
      <c r="I19" s="30">
        <v>931803.86</v>
      </c>
      <c r="J19" s="30">
        <v>1191755.42</v>
      </c>
      <c r="K19" s="30">
        <v>938016.37</v>
      </c>
      <c r="L19" s="30"/>
      <c r="M19" s="30"/>
      <c r="N19" s="30"/>
      <c r="O19" s="30"/>
      <c r="P19" s="30"/>
      <c r="Q19" s="30"/>
      <c r="R19" s="36">
        <f t="shared" si="2"/>
        <v>6091153.1800000006</v>
      </c>
    </row>
    <row r="20" spans="2:19" x14ac:dyDescent="0.25">
      <c r="B20" s="5" t="s">
        <v>9</v>
      </c>
      <c r="C20" s="26">
        <f>'P1 Presupuesto Aprobado'!D20</f>
        <v>1440000</v>
      </c>
      <c r="D20" s="30">
        <f>'P1 Presupuesto Aprobado'!E20</f>
        <v>0</v>
      </c>
      <c r="E20" s="25">
        <v>0</v>
      </c>
      <c r="F20" s="30">
        <v>0</v>
      </c>
      <c r="G20" s="30">
        <v>75000</v>
      </c>
      <c r="H20" s="30">
        <v>0</v>
      </c>
      <c r="I20" s="30">
        <v>0</v>
      </c>
      <c r="J20" s="30">
        <v>0</v>
      </c>
      <c r="K20" s="30">
        <v>7500</v>
      </c>
      <c r="L20" s="30"/>
      <c r="M20" s="30"/>
      <c r="N20" s="30"/>
      <c r="O20" s="30"/>
      <c r="P20" s="30"/>
      <c r="Q20" s="30"/>
      <c r="R20" s="36">
        <f t="shared" si="2"/>
        <v>82500</v>
      </c>
    </row>
    <row r="21" spans="2:19" x14ac:dyDescent="0.25">
      <c r="B21" s="5" t="s">
        <v>10</v>
      </c>
      <c r="C21" s="26">
        <f>'P1 Presupuesto Aprobado'!D21</f>
        <v>1640000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>
        <v>158175</v>
      </c>
      <c r="J21" s="30">
        <v>0</v>
      </c>
      <c r="K21" s="30">
        <v>0</v>
      </c>
      <c r="L21" s="30"/>
      <c r="M21" s="30"/>
      <c r="N21" s="30"/>
      <c r="O21" s="30"/>
      <c r="P21" s="30"/>
      <c r="Q21" s="30"/>
      <c r="R21" s="36">
        <f t="shared" si="2"/>
        <v>158175</v>
      </c>
    </row>
    <row r="22" spans="2:19" x14ac:dyDescent="0.25">
      <c r="B22" s="5" t="s">
        <v>11</v>
      </c>
      <c r="C22" s="26">
        <f>'P1 Presupuesto Aprobado'!D22</f>
        <v>2000000</v>
      </c>
      <c r="D22" s="30">
        <f>'P1 Presupuesto Aprobado'!E22</f>
        <v>0</v>
      </c>
      <c r="E22" s="25">
        <v>0</v>
      </c>
      <c r="F22" s="30">
        <v>49560</v>
      </c>
      <c r="G22" s="30">
        <v>64328.88</v>
      </c>
      <c r="H22" s="30">
        <v>0</v>
      </c>
      <c r="I22" s="30">
        <v>192895.84</v>
      </c>
      <c r="J22" s="30">
        <v>64298.61</v>
      </c>
      <c r="K22" s="30">
        <v>64298.61</v>
      </c>
      <c r="L22" s="30"/>
      <c r="M22" s="30"/>
      <c r="N22" s="30"/>
      <c r="O22" s="30"/>
      <c r="P22" s="30"/>
      <c r="Q22" s="30"/>
      <c r="R22" s="36">
        <f t="shared" si="2"/>
        <v>435381.93999999994</v>
      </c>
    </row>
    <row r="23" spans="2:19" x14ac:dyDescent="0.25">
      <c r="B23" s="5" t="s">
        <v>12</v>
      </c>
      <c r="C23" s="26">
        <f>'P1 Presupuesto Aprobado'!D23</f>
        <v>7017160</v>
      </c>
      <c r="D23" s="30">
        <f>'P1 Presupuesto Aprobado'!E23</f>
        <v>1549510.45</v>
      </c>
      <c r="E23" s="25">
        <v>0</v>
      </c>
      <c r="F23" s="30">
        <v>393207.03999999998</v>
      </c>
      <c r="G23" s="30">
        <v>4171117.49</v>
      </c>
      <c r="H23" s="30">
        <v>202107.04</v>
      </c>
      <c r="I23" s="30">
        <v>585509</v>
      </c>
      <c r="J23" s="30">
        <v>439894.3</v>
      </c>
      <c r="K23" s="30">
        <v>191100</v>
      </c>
      <c r="L23" s="30"/>
      <c r="M23" s="30"/>
      <c r="N23" s="30"/>
      <c r="O23" s="30"/>
      <c r="P23" s="30"/>
      <c r="Q23" s="30"/>
      <c r="R23" s="36">
        <f t="shared" si="2"/>
        <v>5982934.8700000001</v>
      </c>
    </row>
    <row r="24" spans="2:19" x14ac:dyDescent="0.25">
      <c r="B24" s="5" t="s">
        <v>13</v>
      </c>
      <c r="C24" s="26">
        <f>'P1 Presupuesto Aprobado'!D24</f>
        <v>12481478</v>
      </c>
      <c r="D24" s="30">
        <f>'P1 Presupuesto Aprobado'!E24</f>
        <v>1950000</v>
      </c>
      <c r="E24" s="25">
        <v>775361.63</v>
      </c>
      <c r="F24" s="30">
        <v>2893924.92</v>
      </c>
      <c r="G24" s="30">
        <v>2588405.73</v>
      </c>
      <c r="H24" s="30">
        <v>781870.75</v>
      </c>
      <c r="I24" s="30">
        <v>882912.71</v>
      </c>
      <c r="J24" s="30">
        <v>996077.97</v>
      </c>
      <c r="K24" s="30">
        <v>903477.61</v>
      </c>
      <c r="L24" s="30"/>
      <c r="M24" s="30"/>
      <c r="N24" s="30"/>
      <c r="O24" s="30"/>
      <c r="P24" s="30"/>
      <c r="Q24" s="30"/>
      <c r="R24" s="36">
        <f t="shared" si="2"/>
        <v>9822031.3199999984</v>
      </c>
    </row>
    <row r="25" spans="2:19" x14ac:dyDescent="0.25">
      <c r="B25" s="5" t="s">
        <v>14</v>
      </c>
      <c r="C25" s="26">
        <f>'P1 Presupuesto Aprobado'!D25</f>
        <v>9470000</v>
      </c>
      <c r="D25" s="30">
        <f>'P1 Presupuesto Aprobado'!E25</f>
        <v>215000</v>
      </c>
      <c r="E25" s="25">
        <v>0</v>
      </c>
      <c r="F25" s="30">
        <v>0</v>
      </c>
      <c r="G25" s="30">
        <v>844675.2</v>
      </c>
      <c r="H25" s="30">
        <v>514909.48</v>
      </c>
      <c r="I25" s="30">
        <v>567113.75</v>
      </c>
      <c r="J25" s="30">
        <v>1407854.41</v>
      </c>
      <c r="K25" s="30">
        <v>295451.7</v>
      </c>
      <c r="L25" s="30"/>
      <c r="M25" s="30"/>
      <c r="N25" s="30"/>
      <c r="O25" s="30"/>
      <c r="P25" s="30"/>
      <c r="Q25" s="30"/>
      <c r="R25" s="36">
        <f t="shared" si="2"/>
        <v>3630004.54</v>
      </c>
    </row>
    <row r="26" spans="2:19" x14ac:dyDescent="0.25">
      <c r="B26" s="5" t="s">
        <v>15</v>
      </c>
      <c r="C26" s="26">
        <f>'P1 Presupuesto Aprobado'!D26</f>
        <v>16258368</v>
      </c>
      <c r="D26" s="30">
        <f>'P1 Presupuesto Aprobado'!E26</f>
        <v>209216.07</v>
      </c>
      <c r="E26" s="25">
        <v>0</v>
      </c>
      <c r="F26" s="30">
        <v>444860</v>
      </c>
      <c r="G26" s="30">
        <v>2550168.29</v>
      </c>
      <c r="H26" s="30">
        <v>76700</v>
      </c>
      <c r="I26" s="30">
        <v>2314969.48</v>
      </c>
      <c r="J26" s="30">
        <v>622286.22</v>
      </c>
      <c r="K26" s="30">
        <v>505140</v>
      </c>
      <c r="L26" s="30"/>
      <c r="M26" s="30"/>
      <c r="N26" s="30"/>
      <c r="O26" s="30"/>
      <c r="P26" s="30"/>
      <c r="Q26" s="30"/>
      <c r="R26" s="36">
        <f t="shared" si="2"/>
        <v>6514123.9899999993</v>
      </c>
    </row>
    <row r="27" spans="2:19" x14ac:dyDescent="0.25">
      <c r="B27" s="5" t="s">
        <v>16</v>
      </c>
      <c r="C27" s="26">
        <f>'P1 Presupuesto Aprobado'!D27</f>
        <v>13740000</v>
      </c>
      <c r="D27" s="30">
        <f>'P1 Presupuesto Aprobado'!E27</f>
        <v>3500000</v>
      </c>
      <c r="E27" s="25">
        <v>0</v>
      </c>
      <c r="F27" s="30">
        <v>1587966.12</v>
      </c>
      <c r="G27" s="30">
        <v>1292092.05</v>
      </c>
      <c r="H27" s="30">
        <v>-78800.399999999994</v>
      </c>
      <c r="I27" s="30">
        <v>2214424.6</v>
      </c>
      <c r="J27" s="30">
        <v>962133.8</v>
      </c>
      <c r="K27" s="30">
        <v>1679676.93</v>
      </c>
      <c r="L27" s="30"/>
      <c r="M27" s="30"/>
      <c r="N27" s="30"/>
      <c r="O27" s="30"/>
      <c r="P27" s="30"/>
      <c r="Q27" s="30"/>
      <c r="R27" s="36">
        <f t="shared" si="2"/>
        <v>7657493.0999999996</v>
      </c>
    </row>
    <row r="28" spans="2:19" x14ac:dyDescent="0.25">
      <c r="B28" s="3" t="s">
        <v>17</v>
      </c>
      <c r="C28" s="32">
        <f>SUM(C29:C37)</f>
        <v>68385960</v>
      </c>
      <c r="D28" s="32">
        <f>SUM(D29:D37)</f>
        <v>-195000</v>
      </c>
      <c r="E28" s="32">
        <f t="shared" ref="E28:Q28" si="4">SUM(E29:E37)</f>
        <v>0</v>
      </c>
      <c r="F28" s="32">
        <f t="shared" si="4"/>
        <v>359218.82</v>
      </c>
      <c r="G28" s="32">
        <f t="shared" si="4"/>
        <v>10176435.84</v>
      </c>
      <c r="H28" s="32">
        <f t="shared" si="4"/>
        <v>3778340.37</v>
      </c>
      <c r="I28" s="32">
        <f t="shared" si="4"/>
        <v>12177068.829999998</v>
      </c>
      <c r="J28" s="32">
        <f t="shared" si="4"/>
        <v>4801568.5999999996</v>
      </c>
      <c r="K28" s="32">
        <f t="shared" si="4"/>
        <v>1614946.29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2"/>
        <v>32907578.75</v>
      </c>
      <c r="S28" s="30"/>
    </row>
    <row r="29" spans="2:19" x14ac:dyDescent="0.25">
      <c r="B29" s="5" t="s">
        <v>18</v>
      </c>
      <c r="C29" s="26">
        <f>'P1 Presupuesto Aprobado'!D29</f>
        <v>1624000</v>
      </c>
      <c r="D29" s="30">
        <f>'P1 Presupuesto Aprobado'!E29</f>
        <v>-5700</v>
      </c>
      <c r="E29" s="25">
        <v>0</v>
      </c>
      <c r="F29" s="30">
        <v>55079</v>
      </c>
      <c r="G29" s="30">
        <v>134778.70000000001</v>
      </c>
      <c r="H29" s="30">
        <v>16317</v>
      </c>
      <c r="I29" s="30">
        <v>158686.41</v>
      </c>
      <c r="J29" s="30">
        <v>133447.5</v>
      </c>
      <c r="K29" s="30">
        <v>115106.86</v>
      </c>
      <c r="L29" s="30"/>
      <c r="M29" s="30"/>
      <c r="N29" s="30"/>
      <c r="O29" s="30"/>
      <c r="P29" s="30"/>
      <c r="Q29" s="30"/>
      <c r="R29" s="36">
        <f t="shared" si="2"/>
        <v>613415.47</v>
      </c>
    </row>
    <row r="30" spans="2:19" x14ac:dyDescent="0.25">
      <c r="B30" s="5" t="s">
        <v>19</v>
      </c>
      <c r="C30" s="26">
        <f>'P1 Presupuesto Aprobado'!D30</f>
        <v>930000</v>
      </c>
      <c r="D30" s="30">
        <f>'P1 Presupuesto Aprobado'!E30</f>
        <v>0</v>
      </c>
      <c r="E30" s="25">
        <v>0</v>
      </c>
      <c r="F30" s="30">
        <v>0</v>
      </c>
      <c r="G30" s="30">
        <v>78065.52</v>
      </c>
      <c r="H30" s="30">
        <v>99999.85</v>
      </c>
      <c r="I30" s="30">
        <v>0</v>
      </c>
      <c r="J30" s="30">
        <v>0</v>
      </c>
      <c r="K30" s="30">
        <v>0</v>
      </c>
      <c r="L30" s="30"/>
      <c r="M30" s="30"/>
      <c r="N30" s="30"/>
      <c r="O30" s="30"/>
      <c r="P30" s="30"/>
      <c r="Q30" s="30"/>
      <c r="R30" s="36">
        <f t="shared" si="2"/>
        <v>178065.37</v>
      </c>
    </row>
    <row r="31" spans="2:19" x14ac:dyDescent="0.25">
      <c r="B31" s="5" t="s">
        <v>20</v>
      </c>
      <c r="C31" s="26">
        <f>'P1 Presupuesto Aprobado'!D31</f>
        <v>48993000</v>
      </c>
      <c r="D31" s="30">
        <f>'P1 Presupuesto Aprobado'!E31</f>
        <v>0</v>
      </c>
      <c r="E31" s="25">
        <v>0</v>
      </c>
      <c r="F31" s="30">
        <v>0</v>
      </c>
      <c r="G31" s="30">
        <v>7511294.7999999998</v>
      </c>
      <c r="H31" s="30">
        <v>3267935.9</v>
      </c>
      <c r="I31" s="30">
        <v>9417610</v>
      </c>
      <c r="J31" s="30">
        <v>4185584.1</v>
      </c>
      <c r="K31" s="30">
        <v>247698.89</v>
      </c>
      <c r="L31" s="30"/>
      <c r="M31" s="30"/>
      <c r="N31" s="30"/>
      <c r="O31" s="30"/>
      <c r="P31" s="30"/>
      <c r="Q31" s="30"/>
      <c r="R31" s="36">
        <f t="shared" si="2"/>
        <v>24630123.690000001</v>
      </c>
    </row>
    <row r="32" spans="2:19" x14ac:dyDescent="0.25">
      <c r="B32" s="5" t="s">
        <v>21</v>
      </c>
      <c r="C32" s="26">
        <f>'P1 Presupuesto Aprobado'!D32</f>
        <v>100000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40698.6</v>
      </c>
      <c r="K32" s="30">
        <v>0</v>
      </c>
      <c r="L32" s="30"/>
      <c r="M32" s="30"/>
      <c r="N32" s="30"/>
      <c r="O32" s="30"/>
      <c r="P32" s="30"/>
      <c r="Q32" s="30"/>
      <c r="R32" s="36">
        <f t="shared" si="2"/>
        <v>40698.6</v>
      </c>
    </row>
    <row r="33" spans="2:19" x14ac:dyDescent="0.25">
      <c r="B33" s="5" t="s">
        <v>22</v>
      </c>
      <c r="C33" s="26">
        <f>'P1 Presupuesto Aprobado'!D33</f>
        <v>406000</v>
      </c>
      <c r="D33" s="30">
        <f>'P1 Presupuesto Aprobado'!E33</f>
        <v>260000</v>
      </c>
      <c r="E33" s="25">
        <v>0</v>
      </c>
      <c r="F33" s="30">
        <v>0</v>
      </c>
      <c r="G33" s="30">
        <v>19512.810000000001</v>
      </c>
      <c r="H33" s="30">
        <v>5059.97</v>
      </c>
      <c r="I33" s="30">
        <v>321526.40000000002</v>
      </c>
      <c r="J33" s="30">
        <v>4366</v>
      </c>
      <c r="K33" s="30">
        <v>241798.24</v>
      </c>
      <c r="L33" s="30"/>
      <c r="M33" s="30"/>
      <c r="N33" s="30"/>
      <c r="O33" s="30"/>
      <c r="P33" s="30"/>
      <c r="Q33" s="30"/>
      <c r="R33" s="36">
        <f t="shared" si="2"/>
        <v>592263.42000000004</v>
      </c>
    </row>
    <row r="34" spans="2:19" x14ac:dyDescent="0.25">
      <c r="B34" s="5" t="s">
        <v>23</v>
      </c>
      <c r="C34" s="26">
        <f>'P1 Presupuesto Aprobado'!D34</f>
        <v>579000</v>
      </c>
      <c r="D34" s="30">
        <f>'P1 Presupuesto Aprobado'!E34</f>
        <v>0</v>
      </c>
      <c r="E34" s="25">
        <v>0</v>
      </c>
      <c r="F34" s="30">
        <v>0</v>
      </c>
      <c r="G34" s="30">
        <v>6770.03</v>
      </c>
      <c r="H34" s="30">
        <v>2793.34</v>
      </c>
      <c r="I34" s="30">
        <v>148904.20000000001</v>
      </c>
      <c r="J34" s="30">
        <v>0</v>
      </c>
      <c r="K34" s="30">
        <v>0</v>
      </c>
      <c r="L34" s="30"/>
      <c r="M34" s="30"/>
      <c r="N34" s="30"/>
      <c r="O34" s="30"/>
      <c r="P34" s="30"/>
      <c r="Q34" s="30"/>
      <c r="R34" s="36">
        <f t="shared" si="2"/>
        <v>158467.57</v>
      </c>
    </row>
    <row r="35" spans="2:19" x14ac:dyDescent="0.25">
      <c r="B35" s="5" t="s">
        <v>24</v>
      </c>
      <c r="C35" s="26">
        <f>'P1 Presupuesto Aprobado'!D35</f>
        <v>6521960</v>
      </c>
      <c r="D35" s="30">
        <f>'P1 Presupuesto Aprobado'!E35</f>
        <v>960040</v>
      </c>
      <c r="E35" s="25">
        <v>0</v>
      </c>
      <c r="F35" s="30">
        <v>0</v>
      </c>
      <c r="G35" s="30">
        <v>49842.239999999998</v>
      </c>
      <c r="H35" s="30">
        <v>0</v>
      </c>
      <c r="I35" s="30">
        <v>1801935.2</v>
      </c>
      <c r="J35" s="30">
        <v>63224.4</v>
      </c>
      <c r="K35" s="30">
        <v>726747</v>
      </c>
      <c r="L35" s="30"/>
      <c r="M35" s="30"/>
      <c r="N35" s="30"/>
      <c r="O35" s="30"/>
      <c r="P35" s="30"/>
      <c r="Q35" s="30"/>
      <c r="R35" s="36">
        <f t="shared" si="2"/>
        <v>2641748.84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/>
      <c r="M36" s="30"/>
      <c r="N36" s="30"/>
      <c r="O36" s="30"/>
      <c r="P36" s="30"/>
      <c r="Q36" s="30"/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9232000</v>
      </c>
      <c r="D37" s="30">
        <f>'P1 Presupuesto Aprobado'!E37</f>
        <v>-1409340</v>
      </c>
      <c r="E37" s="25">
        <v>0</v>
      </c>
      <c r="F37" s="30">
        <v>304139.82</v>
      </c>
      <c r="G37" s="30">
        <v>2376171.7400000002</v>
      </c>
      <c r="H37" s="30">
        <v>386234.31</v>
      </c>
      <c r="I37" s="30">
        <v>328406.62</v>
      </c>
      <c r="J37" s="30">
        <v>374248</v>
      </c>
      <c r="K37" s="30">
        <v>283595.3</v>
      </c>
      <c r="L37" s="30"/>
      <c r="M37" s="30"/>
      <c r="N37" s="30"/>
      <c r="O37" s="30"/>
      <c r="P37" s="30"/>
      <c r="Q37" s="30"/>
      <c r="R37" s="36">
        <f t="shared" si="2"/>
        <v>4052795.79</v>
      </c>
    </row>
    <row r="38" spans="2:19" x14ac:dyDescent="0.25">
      <c r="B38" s="3" t="s">
        <v>27</v>
      </c>
      <c r="C38" s="32">
        <f>SUM(C39:C46)</f>
        <v>200000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55000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55000</v>
      </c>
      <c r="S38" s="30"/>
    </row>
    <row r="39" spans="2:19" x14ac:dyDescent="0.25">
      <c r="B39" s="5" t="s">
        <v>28</v>
      </c>
      <c r="C39" s="26">
        <f>'P1 Presupuesto Aprobado'!D39</f>
        <v>200000</v>
      </c>
      <c r="D39" s="30" t="str">
        <f>'P1 Presupuesto Aprobado'!E39</f>
        <v xml:space="preserve"> </v>
      </c>
      <c r="E39" s="25">
        <v>0</v>
      </c>
      <c r="F39" s="30">
        <v>0</v>
      </c>
      <c r="G39" s="30">
        <v>0</v>
      </c>
      <c r="H39" s="30">
        <v>0</v>
      </c>
      <c r="I39" s="30">
        <v>55000</v>
      </c>
      <c r="J39" s="30">
        <v>0</v>
      </c>
      <c r="K39" s="30">
        <v>0</v>
      </c>
      <c r="L39" s="30">
        <v>0</v>
      </c>
      <c r="M39" s="30"/>
      <c r="N39" s="30"/>
      <c r="O39" s="30">
        <v>0</v>
      </c>
      <c r="P39" s="30"/>
      <c r="Q39" s="30">
        <v>0</v>
      </c>
      <c r="R39" s="36">
        <f t="shared" si="2"/>
        <v>55000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6178992</v>
      </c>
      <c r="D55" s="33">
        <f>SUM(D56:D64)</f>
        <v>9065129.0500000007</v>
      </c>
      <c r="E55" s="33">
        <f t="shared" ref="E55:Q55" si="7">SUM(E56:E64)</f>
        <v>0</v>
      </c>
      <c r="F55" s="33">
        <f t="shared" si="7"/>
        <v>130892.23000000001</v>
      </c>
      <c r="G55" s="33">
        <f t="shared" si="7"/>
        <v>1451920.58</v>
      </c>
      <c r="H55" s="33">
        <f t="shared" si="7"/>
        <v>5247255</v>
      </c>
      <c r="I55" s="33">
        <f t="shared" si="7"/>
        <v>495404.76</v>
      </c>
      <c r="J55" s="33">
        <f t="shared" si="7"/>
        <v>475162.79</v>
      </c>
      <c r="K55" s="33">
        <f t="shared" si="7"/>
        <v>150111.96000000002</v>
      </c>
      <c r="L55" s="33">
        <f t="shared" si="7"/>
        <v>0</v>
      </c>
      <c r="M55" s="33"/>
      <c r="N55" s="33">
        <f t="shared" si="7"/>
        <v>0</v>
      </c>
      <c r="O55" s="33">
        <f t="shared" si="7"/>
        <v>0</v>
      </c>
      <c r="P55" s="33">
        <f t="shared" si="7"/>
        <v>0</v>
      </c>
      <c r="Q55" s="33">
        <f t="shared" si="7"/>
        <v>0</v>
      </c>
      <c r="R55" s="35">
        <f t="shared" si="2"/>
        <v>7950747.3200000003</v>
      </c>
      <c r="S55" s="30"/>
    </row>
    <row r="56" spans="2:19" x14ac:dyDescent="0.25">
      <c r="B56" s="5" t="s">
        <v>44</v>
      </c>
      <c r="C56" s="26">
        <f>'P1 Presupuesto Aprobado'!D56</f>
        <v>3956992</v>
      </c>
      <c r="D56" s="30">
        <f>'P1 Presupuesto Aprobado'!E56</f>
        <v>-1156339.95</v>
      </c>
      <c r="E56" s="30">
        <v>0</v>
      </c>
      <c r="F56" s="30">
        <v>22172.25</v>
      </c>
      <c r="G56" s="30">
        <v>1451920.58</v>
      </c>
      <c r="H56" s="30">
        <v>0</v>
      </c>
      <c r="I56" s="30">
        <v>63980</v>
      </c>
      <c r="J56" s="30">
        <v>217966.03</v>
      </c>
      <c r="K56" s="30">
        <v>80712</v>
      </c>
      <c r="L56" s="30"/>
      <c r="M56" s="30"/>
      <c r="N56" s="30"/>
      <c r="O56" s="30"/>
      <c r="P56" s="30"/>
      <c r="Q56" s="30"/>
      <c r="R56" s="36">
        <f t="shared" si="2"/>
        <v>1836750.86</v>
      </c>
    </row>
    <row r="57" spans="2:19" x14ac:dyDescent="0.25">
      <c r="B57" s="5" t="s">
        <v>45</v>
      </c>
      <c r="C57" s="26">
        <f>'P1 Presupuesto Aprobado'!D57</f>
        <v>460000</v>
      </c>
      <c r="D57" s="30">
        <f>'P1 Presupuesto Aprobado'!E57</f>
        <v>520269</v>
      </c>
      <c r="E57" s="30">
        <v>0</v>
      </c>
      <c r="F57" s="30">
        <v>49719.98</v>
      </c>
      <c r="G57" s="30">
        <v>0</v>
      </c>
      <c r="H57" s="30">
        <v>0</v>
      </c>
      <c r="I57" s="30">
        <v>34810</v>
      </c>
      <c r="J57" s="30">
        <v>0</v>
      </c>
      <c r="K57" s="30">
        <v>0</v>
      </c>
      <c r="L57" s="30"/>
      <c r="M57" s="30"/>
      <c r="N57" s="30"/>
      <c r="O57" s="30"/>
      <c r="P57" s="34"/>
      <c r="Q57" s="30"/>
      <c r="R57" s="36">
        <f>SUM(E57:Q57)</f>
        <v>84529.98000000001</v>
      </c>
    </row>
    <row r="58" spans="2:19" x14ac:dyDescent="0.25">
      <c r="B58" s="5" t="s">
        <v>46</v>
      </c>
      <c r="C58" s="26">
        <f>'P1 Presupuesto Aprobado'!D58</f>
        <v>48000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/>
      <c r="M58" s="30"/>
      <c r="N58" s="30"/>
      <c r="O58" s="30"/>
      <c r="P58" s="34"/>
      <c r="Q58" s="30"/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108000</v>
      </c>
      <c r="D59" s="30">
        <f>'P1 Presupuesto Aprobado'!E59</f>
        <v>8579200</v>
      </c>
      <c r="E59" s="30">
        <v>0</v>
      </c>
      <c r="F59" s="30">
        <v>0</v>
      </c>
      <c r="G59" s="30">
        <v>0</v>
      </c>
      <c r="H59" s="30">
        <v>5247255</v>
      </c>
      <c r="I59" s="30">
        <v>0</v>
      </c>
      <c r="J59" s="30">
        <v>0</v>
      </c>
      <c r="K59" s="30">
        <v>0</v>
      </c>
      <c r="L59" s="30"/>
      <c r="M59" s="30"/>
      <c r="N59" s="30"/>
      <c r="O59" s="30"/>
      <c r="P59" s="34"/>
      <c r="Q59" s="34"/>
      <c r="R59" s="36">
        <f t="shared" si="2"/>
        <v>5247255</v>
      </c>
    </row>
    <row r="60" spans="2:19" x14ac:dyDescent="0.25">
      <c r="B60" s="5" t="s">
        <v>48</v>
      </c>
      <c r="C60" s="26">
        <f>'P1 Presupuesto Aprobado'!D60</f>
        <v>1176000</v>
      </c>
      <c r="D60" s="30">
        <f>'P1 Presupuesto Aprobado'!E60</f>
        <v>862000</v>
      </c>
      <c r="E60" s="30">
        <v>0</v>
      </c>
      <c r="F60" s="30">
        <v>59000</v>
      </c>
      <c r="G60" s="30">
        <v>0</v>
      </c>
      <c r="H60" s="30">
        <v>0</v>
      </c>
      <c r="I60" s="30">
        <v>396614.76</v>
      </c>
      <c r="J60" s="30">
        <v>68207.960000000006</v>
      </c>
      <c r="K60" s="30">
        <v>69399.960000000006</v>
      </c>
      <c r="L60" s="30"/>
      <c r="M60" s="30"/>
      <c r="N60" s="30"/>
      <c r="O60" s="30"/>
      <c r="P60" s="34"/>
      <c r="Q60" s="34"/>
      <c r="R60" s="36">
        <f t="shared" si="2"/>
        <v>593222.68000000005</v>
      </c>
    </row>
    <row r="61" spans="2:19" x14ac:dyDescent="0.25">
      <c r="B61" s="5" t="s">
        <v>49</v>
      </c>
      <c r="C61" s="26">
        <f>'P1 Presupuesto Aprobado'!D61</f>
        <v>30000</v>
      </c>
      <c r="D61" s="30">
        <f>'P1 Presupuesto Aprobado'!E61</f>
        <v>250000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/>
      <c r="M61" s="30"/>
      <c r="N61" s="30"/>
      <c r="O61" s="30"/>
      <c r="P61" s="34"/>
      <c r="Q61" s="34"/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/>
      <c r="M62" s="30"/>
      <c r="N62" s="30"/>
      <c r="O62" s="30"/>
      <c r="P62" s="34"/>
      <c r="Q62" s="34"/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400000</v>
      </c>
      <c r="D63" s="30">
        <f>'P1 Presupuesto Aprobado'!E63</f>
        <v>-200000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/>
      <c r="M63" s="30"/>
      <c r="N63" s="30"/>
      <c r="O63" s="30"/>
      <c r="P63" s="34"/>
      <c r="Q63" s="34"/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210000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188988.79999999999</v>
      </c>
      <c r="K64" s="30">
        <v>0</v>
      </c>
      <c r="L64" s="30">
        <v>0</v>
      </c>
      <c r="M64" s="30"/>
      <c r="N64" s="30">
        <v>0</v>
      </c>
      <c r="O64" s="30">
        <v>0</v>
      </c>
      <c r="P64" s="34">
        <v>0</v>
      </c>
      <c r="Q64" s="34">
        <v>0</v>
      </c>
      <c r="R64" s="36">
        <f t="shared" si="2"/>
        <v>188988.79999999999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493013687</v>
      </c>
      <c r="D86" s="37">
        <f>D11+D77</f>
        <v>22951199.640000001</v>
      </c>
      <c r="E86" s="37">
        <f>E11+E77</f>
        <v>19749278.859999999</v>
      </c>
      <c r="F86" s="37">
        <f>F11+F77</f>
        <v>26429258.870000001</v>
      </c>
      <c r="G86" s="37">
        <f t="shared" ref="G86:Q86" si="16">G11+G77</f>
        <v>43793811.560000002</v>
      </c>
      <c r="H86" s="37">
        <f t="shared" si="16"/>
        <v>45857492.5</v>
      </c>
      <c r="I86" s="37">
        <f t="shared" si="16"/>
        <v>39853905.699999996</v>
      </c>
      <c r="J86" s="37">
        <f t="shared" si="16"/>
        <v>29622142.899999999</v>
      </c>
      <c r="K86" s="37">
        <f t="shared" si="16"/>
        <v>25689710.179999996</v>
      </c>
      <c r="L86" s="37">
        <f t="shared" si="16"/>
        <v>0</v>
      </c>
      <c r="M86" s="37"/>
      <c r="N86" s="37">
        <f t="shared" si="16"/>
        <v>0</v>
      </c>
      <c r="O86" s="37">
        <f t="shared" si="16"/>
        <v>0</v>
      </c>
      <c r="P86" s="37">
        <f t="shared" si="16"/>
        <v>0</v>
      </c>
      <c r="Q86" s="37">
        <f t="shared" si="16"/>
        <v>0</v>
      </c>
      <c r="R86" s="35">
        <f t="shared" si="12"/>
        <v>230995600.57000002</v>
      </c>
    </row>
    <row r="87" spans="2:18" x14ac:dyDescent="0.25">
      <c r="B87" t="s">
        <v>113</v>
      </c>
    </row>
    <row r="90" spans="2:18" ht="18.75" x14ac:dyDescent="0.3"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</row>
    <row r="91" spans="2:18" ht="18.75" customHeight="1" x14ac:dyDescent="0.3">
      <c r="B91" s="39" t="s">
        <v>105</v>
      </c>
      <c r="C91" s="40"/>
      <c r="I91" s="60" t="s">
        <v>106</v>
      </c>
      <c r="J91" s="60"/>
      <c r="K91" s="60"/>
      <c r="L91" s="60"/>
      <c r="M91" s="60"/>
      <c r="N91" s="39"/>
      <c r="O91" s="39"/>
      <c r="P91" s="39"/>
      <c r="Q91" s="39"/>
      <c r="R91" s="39"/>
    </row>
    <row r="92" spans="2:18" ht="15.75" customHeight="1" x14ac:dyDescent="0.25">
      <c r="B92" s="38" t="s">
        <v>104</v>
      </c>
      <c r="C92" s="41"/>
      <c r="I92" s="61" t="s">
        <v>107</v>
      </c>
      <c r="J92" s="61"/>
      <c r="K92" s="61"/>
      <c r="L92" s="61"/>
      <c r="M92" s="61"/>
      <c r="N92" s="44"/>
      <c r="O92" s="44"/>
      <c r="P92" s="44"/>
      <c r="Q92" s="44"/>
      <c r="R92" s="44"/>
    </row>
    <row r="96" spans="2:18" ht="18.75" x14ac:dyDescent="0.3">
      <c r="B96" s="60"/>
      <c r="C96" s="60"/>
      <c r="D96" s="60"/>
      <c r="E96" s="60"/>
      <c r="F96" s="60"/>
    </row>
    <row r="97" spans="2:6" x14ac:dyDescent="0.25">
      <c r="B97" s="61"/>
      <c r="C97" s="61"/>
      <c r="D97" s="61"/>
      <c r="E97" s="61"/>
      <c r="F97" s="61"/>
    </row>
  </sheetData>
  <mergeCells count="16">
    <mergeCell ref="B96:F96"/>
    <mergeCell ref="B97:F97"/>
    <mergeCell ref="I91:M91"/>
    <mergeCell ref="I92:M92"/>
    <mergeCell ref="B3:R3"/>
    <mergeCell ref="B4:R4"/>
    <mergeCell ref="B9:B10"/>
    <mergeCell ref="C9:C10"/>
    <mergeCell ref="D9:D10"/>
    <mergeCell ref="B5:R5"/>
    <mergeCell ref="B6:R6"/>
    <mergeCell ref="D90:H90"/>
    <mergeCell ref="I90:M90"/>
    <mergeCell ref="N90:R90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4" scale="55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2023-08-01T14:19:54Z</cp:lastPrinted>
  <dcterms:created xsi:type="dcterms:W3CDTF">2021-07-29T18:58:50Z</dcterms:created>
  <dcterms:modified xsi:type="dcterms:W3CDTF">2023-08-08T19:32:33Z</dcterms:modified>
</cp:coreProperties>
</file>