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8/EJECUCIÓN PRESUPUESTARIA/"/>
    </mc:Choice>
  </mc:AlternateContent>
  <xr:revisionPtr revIDLastSave="0" documentId="13_ncr:1_{E24A2185-A212-4D86-BEDE-CF88887212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I78" i="2"/>
  <c r="J78" i="2"/>
  <c r="K78" i="2"/>
  <c r="L78" i="2"/>
  <c r="M78" i="2"/>
  <c r="N78" i="2"/>
  <c r="O78" i="2"/>
  <c r="O77" i="2" s="1"/>
  <c r="P78" i="2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H77" i="2" l="1"/>
  <c r="C70" i="2"/>
  <c r="P77" i="2"/>
  <c r="D11" i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C77" i="2" s="1"/>
  <c r="D70" i="2"/>
  <c r="C18" i="2"/>
  <c r="R73" i="2"/>
  <c r="N77" i="2"/>
  <c r="L77" i="2"/>
  <c r="C38" i="2"/>
  <c r="D38" i="2"/>
  <c r="E11" i="2"/>
  <c r="E86" i="2" s="1"/>
  <c r="H11" i="2"/>
  <c r="R81" i="2"/>
  <c r="C73" i="2"/>
  <c r="C55" i="2"/>
  <c r="C28" i="2"/>
  <c r="D73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H86" i="2" l="1"/>
  <c r="L86" i="2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<sst xmlns="http://schemas.openxmlformats.org/spreadsheetml/2006/main" count="293" uniqueCount="115">
  <si>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</si>
  <si>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</si>
  <si>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</si>
  <si>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</si>
  <si>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</si>
  <si>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</si>
  <si>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</si>
  <si>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</si>
  <si>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</si>
  <si>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</si>
  <si>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</si>
  <si>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</si>
  <si>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</si>
  <si>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</si>
  <si>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</si>
  <si>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</si>
  <si>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</si>
  <si>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</si>
  <si>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</si>
  <si>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</si>
  <si>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</si>
  <si>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</si>
  <si>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</si>
  <si>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</si>
  <si>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</si>
  <si>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</si>
  <si>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</si>
  <si>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</si>
  <si>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</si>
  <si>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</si>
  <si>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</si>
  <si>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</si>
  <si>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</si>
  <si>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</si>
  <si>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</si>
  <si>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</si>
  <si>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</si>
  <si>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</si>
  <si>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</si>
  <si>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</si>
  <si>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</si>
  <si>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</si>
  <si>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</si>
  <si>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</si>
  <si>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</si>
  <si>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</si>
  <si>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</si>
  <si>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</si>
  <si>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</si>
  <si>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</si>
  <si>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</si>
  <si>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</si>
  <si>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</si>
  <si>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</si>
  <si>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</si>
  <si>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</si>
  <si>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</si>
  <si>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</si>
  <si>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</si>
  <si>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</si>
  <si>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</si>
  <si>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</si>
  <si>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</si>
  <si>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</si>
  <si>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</si>
  <si>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</si>
  <si>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</si>
  <si>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</si>
  <si>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</si>
  <si>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</si>
  <si>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</si>
  <si>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</si>
  <si>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</si>
  <si>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</si>
  <si>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</si>
  <si>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</si>
  <si>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</si>
  <si>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</si>
  <si>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</si>
  <si>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</si>
  <si>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</si>
  <si>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</si>
  <si>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</si>
  <si>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</si>
  <si>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</si>
  <si>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</si>
  <si>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</si>
  <si>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</si>
  <si>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</si>
  <si>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</si>
  <si>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</si>
  <si>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</si>
  <si>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</si>
  <si>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</si>
  <si>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</si>
  <si>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</si>
  <si>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</si>
  <si>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</si>
  <si>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</si>
  <si>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</si>
  <si>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</si>
  <si>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</si>
  <si>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</si>
  <si>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</si>
  <si>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</si>
  <si>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</si>
  <si>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</si>
  <si>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</si>
  <si>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</si>
  <si>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</si>
  <si>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</si>
  <si>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Fuente: [Ejecución Presupuestaria al 31/07/2024-SIGEF]</t>
  </si>
  <si>
    <t xml:space="preserve">                                                                                Licda. Celeste Bautista L.</t>
  </si>
  <si>
    <t xml:space="preserve">                                                                                                                      Encargada Administrativa y Finaniera</t>
  </si>
  <si>
    <t>Fuente: [Ejecución Presupuestaria Mensual al 31/08/2024-SIGEF]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</si>
</sst>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5287596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5238750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964717</xdr:colOff>
      <xdr:row>1</xdr:row>
      <xdr:rowOff>183173</xdr:rowOff>
    </xdr:from>
    <xdr:to>
      <xdr:col>17</xdr:col>
      <xdr:colOff>1013563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0967" y="378558"/>
          <a:ext cx="6105769" cy="1411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zoomScale="86" zoomScaleNormal="86" workbookViewId="0">
      <selection activeCell="E62" sqref="E6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-1324129.4799999986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-2502807.88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-5169607.66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6500000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-4035047.4800000004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1335500</v>
      </c>
      <c r="F20" s="8"/>
    </row>
    <row r="21" spans="3:6" x14ac:dyDescent="0.25">
      <c r="C21" s="5" t="s">
        <v>10</v>
      </c>
      <c r="D21" s="25">
        <v>475000</v>
      </c>
      <c r="E21" s="30">
        <v>-400000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2698545.67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-6628437.4800000004</v>
      </c>
    </row>
    <row r="27" spans="3:6" x14ac:dyDescent="0.25">
      <c r="C27" s="5" t="s">
        <v>16</v>
      </c>
      <c r="D27" s="25">
        <v>18987815</v>
      </c>
      <c r="E27" s="30">
        <v>-2186655.67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-3339520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801246</v>
      </c>
    </row>
    <row r="31" spans="3:6" x14ac:dyDescent="0.25">
      <c r="C31" s="5" t="s">
        <v>20</v>
      </c>
      <c r="D31" s="25">
        <v>55070784</v>
      </c>
      <c r="E31" s="30">
        <v>-1864520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-2651246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8423245.8800000008</v>
      </c>
    </row>
    <row r="56" spans="3:5" x14ac:dyDescent="0.25">
      <c r="C56" s="5" t="s">
        <v>44</v>
      </c>
      <c r="D56" s="25">
        <v>3328728</v>
      </c>
      <c r="E56" s="30">
        <v>-772000</v>
      </c>
    </row>
    <row r="57" spans="3:5" x14ac:dyDescent="0.25">
      <c r="C57" s="5" t="s">
        <v>45</v>
      </c>
      <c r="D57" s="25">
        <v>125000</v>
      </c>
      <c r="E57" s="30">
        <v>24000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10505615.880000001</v>
      </c>
    </row>
    <row r="60" spans="3:5" x14ac:dyDescent="0.25">
      <c r="C60" s="5" t="s">
        <v>48</v>
      </c>
      <c r="D60" s="25">
        <v>1331000</v>
      </c>
      <c r="E60" s="30">
        <v>-224000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-1324129.4799999986</v>
      </c>
    </row>
    <row r="87" spans="3:5" x14ac:dyDescent="0.25">
      <c r="C87" t="s">
        <v>111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V8" sqref="V8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-1324129.4799999986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26075542.469999999</v>
      </c>
      <c r="J11" s="31">
        <f t="shared" si="0"/>
        <v>43604464.949999996</v>
      </c>
      <c r="K11" s="31">
        <f t="shared" si="0"/>
        <v>39127026.299999997</v>
      </c>
      <c r="L11" s="31">
        <f t="shared" si="0"/>
        <v>30083624.77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 t="shared" ref="R11:R42" si="1">SUM(E11:Q11)</f>
        <v>258415661.71000001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-2502807.88</v>
      </c>
      <c r="E12" s="32">
        <f>E13+E14+E15+E16+E17</f>
        <v>18492373.689999998</v>
      </c>
      <c r="F12" s="32">
        <f t="shared" ref="F12:Q12" si="2">F13+F14+F15+F16+F17</f>
        <v>18173300.399999999</v>
      </c>
      <c r="G12" s="32">
        <f t="shared" si="2"/>
        <v>17978199.460000001</v>
      </c>
      <c r="H12" s="32">
        <f t="shared" si="2"/>
        <v>32485166.870000001</v>
      </c>
      <c r="I12" s="32">
        <f t="shared" si="2"/>
        <v>20718098.949999999</v>
      </c>
      <c r="J12" s="32">
        <f t="shared" si="2"/>
        <v>18861062.300000001</v>
      </c>
      <c r="K12" s="32">
        <f t="shared" si="2"/>
        <v>17869634.170000002</v>
      </c>
      <c r="L12" s="32">
        <f t="shared" si="2"/>
        <v>23411792.960000001</v>
      </c>
      <c r="M12" s="32"/>
      <c r="N12" s="32">
        <f t="shared" si="2"/>
        <v>0</v>
      </c>
      <c r="O12" s="32">
        <f t="shared" si="2"/>
        <v>0</v>
      </c>
      <c r="P12" s="32">
        <f t="shared" si="2"/>
        <v>0</v>
      </c>
      <c r="Q12" s="32">
        <f t="shared" si="2"/>
        <v>0</v>
      </c>
      <c r="R12" s="35">
        <f t="shared" si="1"/>
        <v>167989628.80000001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>
        <v>16678047.289999999</v>
      </c>
      <c r="J13" s="30">
        <v>16047108.73</v>
      </c>
      <c r="K13" s="30">
        <v>15168632.210000001</v>
      </c>
      <c r="L13" s="30">
        <v>15313851.91</v>
      </c>
      <c r="M13" s="30"/>
      <c r="N13" s="30"/>
      <c r="O13" s="30"/>
      <c r="P13" s="30"/>
      <c r="Q13" s="30"/>
      <c r="R13" s="36">
        <f t="shared" si="1"/>
        <v>125051393.61999997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-5169607.66</v>
      </c>
      <c r="E14" s="25">
        <v>474950</v>
      </c>
      <c r="F14" s="30">
        <v>429950</v>
      </c>
      <c r="G14" s="30">
        <v>429950</v>
      </c>
      <c r="H14" s="30">
        <v>14652038.82</v>
      </c>
      <c r="I14" s="30">
        <v>1688064.31</v>
      </c>
      <c r="J14" s="30">
        <v>429950</v>
      </c>
      <c r="K14" s="30">
        <v>429950</v>
      </c>
      <c r="L14" s="30">
        <v>429950</v>
      </c>
      <c r="M14" s="30"/>
      <c r="N14" s="30"/>
      <c r="O14" s="30"/>
      <c r="P14" s="30"/>
      <c r="Q14" s="30"/>
      <c r="R14" s="36">
        <f t="shared" si="1"/>
        <v>18964803.129999999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>
        <v>0</v>
      </c>
      <c r="J15" s="30">
        <v>0</v>
      </c>
      <c r="K15" s="30"/>
      <c r="L15" s="30">
        <v>0</v>
      </c>
      <c r="M15" s="30"/>
      <c r="N15" s="30"/>
      <c r="O15" s="30"/>
      <c r="P15" s="30"/>
      <c r="Q15" s="30"/>
      <c r="R15" s="36">
        <f t="shared" si="1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6500000</v>
      </c>
      <c r="E16" s="25">
        <v>0</v>
      </c>
      <c r="F16" s="30"/>
      <c r="G16" s="30">
        <v>0</v>
      </c>
      <c r="H16" s="30">
        <v>0</v>
      </c>
      <c r="I16" s="30">
        <v>0</v>
      </c>
      <c r="J16" s="30">
        <v>0</v>
      </c>
      <c r="K16" s="30"/>
      <c r="L16" s="30">
        <v>5368900</v>
      </c>
      <c r="M16" s="30"/>
      <c r="N16" s="30"/>
      <c r="O16" s="30"/>
      <c r="P16" s="30"/>
      <c r="Q16" s="30"/>
      <c r="R16" s="36">
        <f t="shared" si="1"/>
        <v>5368900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>
        <v>2351987.35</v>
      </c>
      <c r="J17" s="30">
        <v>2384003.5699999998</v>
      </c>
      <c r="K17" s="30">
        <v>2271051.96</v>
      </c>
      <c r="L17" s="30">
        <v>2299091.0499999998</v>
      </c>
      <c r="M17" s="30"/>
      <c r="N17" s="30"/>
      <c r="O17" s="30"/>
      <c r="P17" s="30"/>
      <c r="Q17" s="30"/>
      <c r="R17" s="36">
        <f t="shared" si="1"/>
        <v>18604532.050000001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-4035047.4800000004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4511669.46</v>
      </c>
      <c r="J18" s="32">
        <f t="shared" si="3"/>
        <v>5756162.8200000003</v>
      </c>
      <c r="K18" s="32">
        <f t="shared" si="3"/>
        <v>7243539.96</v>
      </c>
      <c r="L18" s="32">
        <f t="shared" si="3"/>
        <v>7009348.4000000004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1"/>
        <v>42653826.890000001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>
        <v>1017281.64</v>
      </c>
      <c r="J19" s="30">
        <v>899647.58</v>
      </c>
      <c r="K19" s="30">
        <v>942824</v>
      </c>
      <c r="L19" s="30">
        <v>1145134.29</v>
      </c>
      <c r="M19" s="30"/>
      <c r="N19" s="30"/>
      <c r="O19" s="30"/>
      <c r="P19" s="30"/>
      <c r="Q19" s="30"/>
      <c r="R19" s="36">
        <f t="shared" si="1"/>
        <v>6673110.1600000001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1335500</v>
      </c>
      <c r="E20" s="25">
        <v>492300</v>
      </c>
      <c r="F20" s="30">
        <v>0</v>
      </c>
      <c r="G20" s="30">
        <v>161065.28</v>
      </c>
      <c r="H20" s="30">
        <v>86046</v>
      </c>
      <c r="I20" s="30">
        <v>8591.25</v>
      </c>
      <c r="J20" s="30">
        <v>105652.48</v>
      </c>
      <c r="K20" s="30">
        <v>220078.17</v>
      </c>
      <c r="L20" s="30">
        <v>120000</v>
      </c>
      <c r="M20" s="30"/>
      <c r="N20" s="30"/>
      <c r="O20" s="30"/>
      <c r="P20" s="30"/>
      <c r="Q20" s="30"/>
      <c r="R20" s="36">
        <f t="shared" si="1"/>
        <v>1193733.18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-400000</v>
      </c>
      <c r="E21" s="25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/>
      <c r="N21" s="30"/>
      <c r="O21" s="30"/>
      <c r="P21" s="30"/>
      <c r="Q21" s="30"/>
      <c r="R21" s="36">
        <f t="shared" si="1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>
        <v>0</v>
      </c>
      <c r="J22" s="30">
        <v>238500</v>
      </c>
      <c r="K22" s="30">
        <v>79500</v>
      </c>
      <c r="L22" s="30">
        <v>79500</v>
      </c>
      <c r="M22" s="30"/>
      <c r="N22" s="30"/>
      <c r="O22" s="30"/>
      <c r="P22" s="30"/>
      <c r="Q22" s="30"/>
      <c r="R22" s="36">
        <f t="shared" si="1"/>
        <v>590395.83000000007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2698545.67</v>
      </c>
      <c r="E23" s="25">
        <v>28000</v>
      </c>
      <c r="F23" s="30">
        <v>393741</v>
      </c>
      <c r="G23" s="30">
        <v>51541</v>
      </c>
      <c r="H23" s="30">
        <v>220930</v>
      </c>
      <c r="I23" s="30">
        <v>235090</v>
      </c>
      <c r="J23" s="30">
        <v>348815.2</v>
      </c>
      <c r="K23" s="30">
        <v>2400534.4</v>
      </c>
      <c r="L23" s="30">
        <v>1138511.28</v>
      </c>
      <c r="M23" s="30"/>
      <c r="N23" s="30"/>
      <c r="O23" s="30"/>
      <c r="P23" s="30"/>
      <c r="Q23" s="30"/>
      <c r="R23" s="36">
        <f t="shared" si="1"/>
        <v>4817162.88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>
        <v>851590.14</v>
      </c>
      <c r="J24" s="30">
        <v>828331.25</v>
      </c>
      <c r="K24" s="30">
        <v>858852.23</v>
      </c>
      <c r="L24" s="30">
        <v>783205.69</v>
      </c>
      <c r="M24" s="30"/>
      <c r="N24" s="30"/>
      <c r="O24" s="30"/>
      <c r="P24" s="30"/>
      <c r="Q24" s="30"/>
      <c r="R24" s="36">
        <f t="shared" si="1"/>
        <v>11913947.290000001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>
        <v>178807.54</v>
      </c>
      <c r="J25" s="30">
        <v>9178.49</v>
      </c>
      <c r="K25" s="30">
        <v>712305.88</v>
      </c>
      <c r="L25" s="30">
        <v>890895.59</v>
      </c>
      <c r="M25" s="30"/>
      <c r="N25" s="30"/>
      <c r="O25" s="30"/>
      <c r="P25" s="30"/>
      <c r="Q25" s="30"/>
      <c r="R25" s="36">
        <f t="shared" si="1"/>
        <v>2684995.26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-6628437.4800000004</v>
      </c>
      <c r="E26" s="25">
        <v>0</v>
      </c>
      <c r="F26" s="30">
        <v>26900</v>
      </c>
      <c r="G26" s="30">
        <v>99606.43</v>
      </c>
      <c r="H26" s="30">
        <v>522427.94</v>
      </c>
      <c r="I26" s="30">
        <v>665050</v>
      </c>
      <c r="J26" s="30">
        <v>1795174.46</v>
      </c>
      <c r="K26" s="30">
        <v>198423</v>
      </c>
      <c r="L26" s="30">
        <v>547673.55000000005</v>
      </c>
      <c r="M26" s="30"/>
      <c r="N26" s="30"/>
      <c r="O26" s="30"/>
      <c r="P26" s="30"/>
      <c r="Q26" s="30"/>
      <c r="R26" s="36">
        <f t="shared" si="1"/>
        <v>3855255.38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-2186655.67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>
        <v>1555258.89</v>
      </c>
      <c r="J27" s="30">
        <v>1530863.36</v>
      </c>
      <c r="K27" s="30">
        <v>1831022.28</v>
      </c>
      <c r="L27" s="30">
        <v>2304428</v>
      </c>
      <c r="M27" s="30"/>
      <c r="N27" s="30"/>
      <c r="O27" s="30"/>
      <c r="P27" s="30"/>
      <c r="Q27" s="30"/>
      <c r="R27" s="36">
        <f t="shared" si="1"/>
        <v>10925226.91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-3339520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845774.05999999994</v>
      </c>
      <c r="J28" s="32">
        <f t="shared" si="4"/>
        <v>18830269.07</v>
      </c>
      <c r="K28" s="32">
        <f t="shared" si="4"/>
        <v>13912309.59</v>
      </c>
      <c r="L28" s="32">
        <f t="shared" si="4"/>
        <v>-1032790.7900000003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1"/>
        <v>46321473.479999997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>
        <v>126780</v>
      </c>
      <c r="J29" s="30">
        <v>40510</v>
      </c>
      <c r="K29" s="30">
        <v>249794.2</v>
      </c>
      <c r="L29" s="30">
        <v>121660</v>
      </c>
      <c r="M29" s="30"/>
      <c r="N29" s="30"/>
      <c r="O29" s="30"/>
      <c r="P29" s="30"/>
      <c r="Q29" s="30"/>
      <c r="R29" s="36">
        <f t="shared" si="1"/>
        <v>1049127.53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801246</v>
      </c>
      <c r="E30" s="25">
        <v>0</v>
      </c>
      <c r="F30" s="30">
        <v>64900</v>
      </c>
      <c r="G30" s="30">
        <v>0</v>
      </c>
      <c r="H30" s="30">
        <v>0</v>
      </c>
      <c r="I30" s="30">
        <v>300546</v>
      </c>
      <c r="J30" s="30">
        <v>0</v>
      </c>
      <c r="K30" s="30">
        <v>0</v>
      </c>
      <c r="L30" s="30">
        <v>125434</v>
      </c>
      <c r="M30" s="30"/>
      <c r="N30" s="30"/>
      <c r="O30" s="30"/>
      <c r="P30" s="30"/>
      <c r="Q30" s="30"/>
      <c r="R30" s="36">
        <f t="shared" si="1"/>
        <v>490880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-1864520</v>
      </c>
      <c r="E31" s="25">
        <v>0</v>
      </c>
      <c r="F31" s="30">
        <v>0</v>
      </c>
      <c r="G31" s="30">
        <v>10893180</v>
      </c>
      <c r="H31" s="30">
        <v>231756.72</v>
      </c>
      <c r="I31" s="30">
        <v>288612.65999999997</v>
      </c>
      <c r="J31" s="30">
        <v>15554658</v>
      </c>
      <c r="K31" s="30">
        <v>12953196</v>
      </c>
      <c r="L31" s="30">
        <v>-3659140</v>
      </c>
      <c r="M31" s="30"/>
      <c r="N31" s="30"/>
      <c r="O31" s="30"/>
      <c r="P31" s="30"/>
      <c r="Q31" s="30"/>
      <c r="R31" s="36">
        <f t="shared" si="1"/>
        <v>36262263.380000003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/>
      <c r="N32" s="30"/>
      <c r="O32" s="30"/>
      <c r="P32" s="30"/>
      <c r="Q32" s="30"/>
      <c r="R32" s="36">
        <f t="shared" si="1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>
        <v>0</v>
      </c>
      <c r="J33" s="30">
        <v>116466</v>
      </c>
      <c r="K33" s="30">
        <v>0</v>
      </c>
      <c r="L33" s="30">
        <v>444465.88</v>
      </c>
      <c r="M33" s="30"/>
      <c r="N33" s="30"/>
      <c r="O33" s="30"/>
      <c r="P33" s="30"/>
      <c r="Q33" s="30"/>
      <c r="R33" s="36">
        <f t="shared" si="1"/>
        <v>583653.80000000005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>
        <v>0</v>
      </c>
      <c r="J34" s="30">
        <v>0</v>
      </c>
      <c r="K34" s="30">
        <v>9719.59</v>
      </c>
      <c r="L34" s="30">
        <v>25465.88</v>
      </c>
      <c r="M34" s="30"/>
      <c r="N34" s="30"/>
      <c r="O34" s="30"/>
      <c r="P34" s="30"/>
      <c r="Q34" s="30"/>
      <c r="R34" s="36">
        <f t="shared" si="1"/>
        <v>161509.45000000001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>
        <v>0</v>
      </c>
      <c r="J35" s="30">
        <v>2450920.4</v>
      </c>
      <c r="K35" s="30">
        <v>11934</v>
      </c>
      <c r="L35" s="30">
        <v>73938.81</v>
      </c>
      <c r="M35" s="30"/>
      <c r="N35" s="30"/>
      <c r="O35" s="30"/>
      <c r="P35" s="30"/>
      <c r="Q35" s="30"/>
      <c r="R35" s="36">
        <f t="shared" si="1"/>
        <v>2871096.88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/>
      <c r="O36" s="30"/>
      <c r="P36" s="30"/>
      <c r="Q36" s="30"/>
      <c r="R36" s="36">
        <f t="shared" si="1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-2651246</v>
      </c>
      <c r="E37" s="25">
        <v>0</v>
      </c>
      <c r="F37" s="30">
        <v>133884.28</v>
      </c>
      <c r="G37" s="30">
        <v>866756.74</v>
      </c>
      <c r="H37" s="30">
        <v>581700.91</v>
      </c>
      <c r="I37" s="30">
        <v>129835.4</v>
      </c>
      <c r="J37" s="30">
        <v>667714.67000000004</v>
      </c>
      <c r="K37" s="30">
        <v>687665.8</v>
      </c>
      <c r="L37" s="30">
        <v>1835384.64</v>
      </c>
      <c r="M37" s="30"/>
      <c r="N37" s="30"/>
      <c r="O37" s="30"/>
      <c r="P37" s="30"/>
      <c r="Q37" s="30"/>
      <c r="R37" s="36">
        <f t="shared" si="1"/>
        <v>4902942.4399999995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1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1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1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1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1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ref="R43:R74" si="6">SUM(E43:Q43)</f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6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6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6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7">SUM(E48:E54)</f>
        <v>0</v>
      </c>
      <c r="F47" s="4">
        <f t="shared" si="7"/>
        <v>0</v>
      </c>
      <c r="G47" s="4">
        <f t="shared" si="7"/>
        <v>0</v>
      </c>
      <c r="H47" s="4">
        <f t="shared" si="7"/>
        <v>0</v>
      </c>
      <c r="I47" s="4">
        <f t="shared" si="7"/>
        <v>0</v>
      </c>
      <c r="J47" s="4">
        <f t="shared" si="7"/>
        <v>0</v>
      </c>
      <c r="K47" s="4">
        <f t="shared" si="7"/>
        <v>0</v>
      </c>
      <c r="L47" s="4">
        <f t="shared" si="7"/>
        <v>0</v>
      </c>
      <c r="M47" s="4"/>
      <c r="N47" s="4">
        <f t="shared" si="7"/>
        <v>0</v>
      </c>
      <c r="O47" s="4">
        <f t="shared" si="7"/>
        <v>0</v>
      </c>
      <c r="P47" s="4">
        <f t="shared" si="7"/>
        <v>0</v>
      </c>
      <c r="Q47" s="4">
        <f t="shared" si="7"/>
        <v>0</v>
      </c>
      <c r="R47" s="35">
        <f t="shared" si="6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6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6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6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6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6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6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6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8423245.8800000008</v>
      </c>
      <c r="E55" s="33">
        <f t="shared" ref="E55:Q55" si="8">SUM(E56:E64)</f>
        <v>75000</v>
      </c>
      <c r="F55" s="33">
        <f t="shared" si="8"/>
        <v>0</v>
      </c>
      <c r="G55" s="33">
        <f t="shared" si="8"/>
        <v>336945</v>
      </c>
      <c r="H55" s="33">
        <f t="shared" si="8"/>
        <v>0</v>
      </c>
      <c r="I55" s="33">
        <f t="shared" si="8"/>
        <v>0</v>
      </c>
      <c r="J55" s="33">
        <f t="shared" si="8"/>
        <v>156970.76</v>
      </c>
      <c r="K55" s="33">
        <f t="shared" si="8"/>
        <v>101542.58</v>
      </c>
      <c r="L55" s="33">
        <f t="shared" si="8"/>
        <v>695274.2</v>
      </c>
      <c r="M55" s="33"/>
      <c r="N55" s="33">
        <f t="shared" si="8"/>
        <v>0</v>
      </c>
      <c r="O55" s="33">
        <f t="shared" si="8"/>
        <v>0</v>
      </c>
      <c r="P55" s="33">
        <f t="shared" si="8"/>
        <v>0</v>
      </c>
      <c r="Q55" s="33">
        <f t="shared" si="8"/>
        <v>0</v>
      </c>
      <c r="R55" s="35">
        <f t="shared" si="6"/>
        <v>1365732.54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-772000</v>
      </c>
      <c r="E56" s="30">
        <v>0</v>
      </c>
      <c r="F56" s="30"/>
      <c r="G56" s="30">
        <v>336945</v>
      </c>
      <c r="H56" s="30">
        <v>0</v>
      </c>
      <c r="I56" s="30">
        <v>0</v>
      </c>
      <c r="J56" s="30">
        <v>23190</v>
      </c>
      <c r="K56" s="30">
        <v>45542.58</v>
      </c>
      <c r="L56" s="30">
        <v>614001.19999999995</v>
      </c>
      <c r="M56" s="30"/>
      <c r="N56" s="30"/>
      <c r="O56" s="30"/>
      <c r="P56" s="30"/>
      <c r="Q56" s="30"/>
      <c r="R56" s="36">
        <f t="shared" si="6"/>
        <v>1019678.78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24000</v>
      </c>
      <c r="E57" s="30">
        <v>0</v>
      </c>
      <c r="F57" s="30"/>
      <c r="G57" s="30"/>
      <c r="H57" s="30">
        <v>0</v>
      </c>
      <c r="I57" s="30">
        <v>0</v>
      </c>
      <c r="J57" s="30">
        <v>133780.76</v>
      </c>
      <c r="K57" s="30">
        <v>0</v>
      </c>
      <c r="L57" s="30">
        <v>0</v>
      </c>
      <c r="M57" s="30"/>
      <c r="N57" s="30"/>
      <c r="O57" s="30"/>
      <c r="P57" s="34"/>
      <c r="Q57" s="30"/>
      <c r="R57" s="36">
        <f t="shared" si="6"/>
        <v>133780.76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30"/>
      <c r="O58" s="30"/>
      <c r="P58" s="34"/>
      <c r="Q58" s="30"/>
      <c r="R58" s="36">
        <f t="shared" si="6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10505615.880000001</v>
      </c>
      <c r="E59" s="30">
        <v>0</v>
      </c>
      <c r="F59" s="30"/>
      <c r="G59" s="30"/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/>
      <c r="O59" s="30"/>
      <c r="P59" s="34"/>
      <c r="Q59" s="34"/>
      <c r="R59" s="36">
        <f t="shared" si="6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-224000</v>
      </c>
      <c r="E60" s="30">
        <v>75000</v>
      </c>
      <c r="F60" s="30"/>
      <c r="G60" s="30"/>
      <c r="H60" s="30">
        <v>0</v>
      </c>
      <c r="I60" s="30">
        <v>0</v>
      </c>
      <c r="J60" s="30">
        <v>0</v>
      </c>
      <c r="K60" s="30">
        <v>56000</v>
      </c>
      <c r="L60" s="30">
        <v>81273</v>
      </c>
      <c r="M60" s="30"/>
      <c r="N60" s="30"/>
      <c r="O60" s="30"/>
      <c r="P60" s="34"/>
      <c r="Q60" s="34"/>
      <c r="R60" s="36">
        <f t="shared" si="6"/>
        <v>212273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/>
      <c r="N61" s="30"/>
      <c r="O61" s="30"/>
      <c r="P61" s="34"/>
      <c r="Q61" s="34"/>
      <c r="R61" s="36">
        <f t="shared" si="6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/>
      <c r="O62" s="30"/>
      <c r="P62" s="34"/>
      <c r="Q62" s="34"/>
      <c r="R62" s="36">
        <f t="shared" si="6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/>
      <c r="N63" s="30"/>
      <c r="O63" s="30"/>
      <c r="P63" s="34"/>
      <c r="Q63" s="34"/>
      <c r="R63" s="36">
        <f t="shared" si="6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/>
      <c r="O64" s="30"/>
      <c r="P64" s="34"/>
      <c r="Q64" s="34"/>
      <c r="R64" s="36">
        <f t="shared" si="6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9">SUM(E66:E69)</f>
        <v>0</v>
      </c>
      <c r="F65" s="32">
        <f t="shared" si="9"/>
        <v>0</v>
      </c>
      <c r="G65" s="32">
        <f t="shared" si="9"/>
        <v>0</v>
      </c>
      <c r="H65" s="32">
        <f t="shared" si="9"/>
        <v>0</v>
      </c>
      <c r="I65" s="32">
        <f t="shared" si="9"/>
        <v>0</v>
      </c>
      <c r="J65" s="32">
        <f t="shared" si="9"/>
        <v>0</v>
      </c>
      <c r="K65" s="32">
        <f t="shared" si="9"/>
        <v>0</v>
      </c>
      <c r="L65" s="32">
        <f t="shared" si="9"/>
        <v>0</v>
      </c>
      <c r="M65" s="32"/>
      <c r="N65" s="32">
        <f t="shared" si="9"/>
        <v>0</v>
      </c>
      <c r="O65" s="32">
        <f t="shared" si="9"/>
        <v>0</v>
      </c>
      <c r="P65" s="32">
        <f t="shared" si="9"/>
        <v>0</v>
      </c>
      <c r="Q65" s="32">
        <f t="shared" si="9"/>
        <v>0</v>
      </c>
      <c r="R65" s="36">
        <f t="shared" si="6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6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6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6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6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10">SUM(H71:H72)</f>
        <v>0</v>
      </c>
      <c r="I70" s="32">
        <f t="shared" si="10"/>
        <v>0</v>
      </c>
      <c r="J70" s="32">
        <f t="shared" si="10"/>
        <v>0</v>
      </c>
      <c r="K70" s="32">
        <f t="shared" si="10"/>
        <v>0</v>
      </c>
      <c r="L70" s="32">
        <f t="shared" si="10"/>
        <v>0</v>
      </c>
      <c r="M70" s="32">
        <f t="shared" si="10"/>
        <v>0</v>
      </c>
      <c r="N70" s="32">
        <f t="shared" si="10"/>
        <v>0</v>
      </c>
      <c r="O70" s="32">
        <f t="shared" si="10"/>
        <v>0</v>
      </c>
      <c r="P70" s="32">
        <f t="shared" si="10"/>
        <v>0</v>
      </c>
      <c r="Q70" s="32">
        <f t="shared" si="10"/>
        <v>0</v>
      </c>
      <c r="R70" s="36">
        <f t="shared" si="6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6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6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1">SUM(G74:G76)</f>
        <v>0</v>
      </c>
      <c r="H73" s="32">
        <f t="shared" si="11"/>
        <v>0</v>
      </c>
      <c r="I73" s="32">
        <f t="shared" si="11"/>
        <v>0</v>
      </c>
      <c r="J73" s="32">
        <f t="shared" si="11"/>
        <v>0</v>
      </c>
      <c r="K73" s="32">
        <f t="shared" si="11"/>
        <v>0</v>
      </c>
      <c r="L73" s="32">
        <f t="shared" si="11"/>
        <v>0</v>
      </c>
      <c r="M73" s="32">
        <f t="shared" si="11"/>
        <v>0</v>
      </c>
      <c r="N73" s="32">
        <f t="shared" si="11"/>
        <v>0</v>
      </c>
      <c r="O73" s="32">
        <f t="shared" si="11"/>
        <v>0</v>
      </c>
      <c r="P73" s="32">
        <f t="shared" si="11"/>
        <v>0</v>
      </c>
      <c r="Q73" s="32">
        <f t="shared" si="11"/>
        <v>0</v>
      </c>
      <c r="R73" s="36">
        <f t="shared" si="6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6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ref="R75:R86" si="12">SUM(E75:Q75)</f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1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3">E78+E81+E84</f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M77" s="31">
        <f t="shared" si="13"/>
        <v>0</v>
      </c>
      <c r="N77" s="31">
        <f t="shared" si="13"/>
        <v>0</v>
      </c>
      <c r="O77" s="31">
        <f t="shared" si="13"/>
        <v>0</v>
      </c>
      <c r="P77" s="31">
        <f t="shared" si="13"/>
        <v>0</v>
      </c>
      <c r="Q77" s="31">
        <f t="shared" si="13"/>
        <v>0</v>
      </c>
      <c r="R77" s="35">
        <f t="shared" si="12"/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4">SUM(E79:E80)</f>
        <v>0</v>
      </c>
      <c r="F78" s="32">
        <f t="shared" si="14"/>
        <v>0</v>
      </c>
      <c r="G78" s="32">
        <f t="shared" si="14"/>
        <v>0</v>
      </c>
      <c r="H78" s="32">
        <f t="shared" si="14"/>
        <v>0</v>
      </c>
      <c r="I78" s="32">
        <f t="shared" si="14"/>
        <v>0</v>
      </c>
      <c r="J78" s="32">
        <f t="shared" si="14"/>
        <v>0</v>
      </c>
      <c r="K78" s="32">
        <f t="shared" si="14"/>
        <v>0</v>
      </c>
      <c r="L78" s="32">
        <f t="shared" si="14"/>
        <v>0</v>
      </c>
      <c r="M78" s="32">
        <f t="shared" si="14"/>
        <v>0</v>
      </c>
      <c r="N78" s="32">
        <f t="shared" si="14"/>
        <v>0</v>
      </c>
      <c r="O78" s="32">
        <f t="shared" si="14"/>
        <v>0</v>
      </c>
      <c r="P78" s="32">
        <f t="shared" si="14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5">SUM(E82:E83)</f>
        <v>0</v>
      </c>
      <c r="F81" s="32">
        <f t="shared" si="15"/>
        <v>0</v>
      </c>
      <c r="G81" s="32">
        <f t="shared" si="15"/>
        <v>0</v>
      </c>
      <c r="H81" s="32">
        <f t="shared" si="15"/>
        <v>0</v>
      </c>
      <c r="I81" s="32">
        <f t="shared" si="15"/>
        <v>0</v>
      </c>
      <c r="J81" s="32">
        <f t="shared" si="15"/>
        <v>0</v>
      </c>
      <c r="K81" s="32">
        <f t="shared" si="15"/>
        <v>0</v>
      </c>
      <c r="L81" s="32">
        <f t="shared" si="15"/>
        <v>0</v>
      </c>
      <c r="M81" s="32">
        <f t="shared" si="15"/>
        <v>0</v>
      </c>
      <c r="N81" s="32">
        <f t="shared" si="15"/>
        <v>0</v>
      </c>
      <c r="O81" s="32">
        <f t="shared" si="15"/>
        <v>0</v>
      </c>
      <c r="P81" s="32">
        <f t="shared" si="15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6">SUM(E85)</f>
        <v>0</v>
      </c>
      <c r="F84" s="32">
        <f t="shared" si="16"/>
        <v>0</v>
      </c>
      <c r="G84" s="32">
        <f t="shared" si="16"/>
        <v>0</v>
      </c>
      <c r="H84" s="32">
        <f t="shared" si="16"/>
        <v>0</v>
      </c>
      <c r="I84" s="32">
        <f t="shared" si="16"/>
        <v>0</v>
      </c>
      <c r="J84" s="32">
        <f t="shared" si="16"/>
        <v>0</v>
      </c>
      <c r="K84" s="32">
        <f t="shared" si="16"/>
        <v>0</v>
      </c>
      <c r="L84" s="32">
        <f t="shared" si="16"/>
        <v>0</v>
      </c>
      <c r="M84" s="32">
        <f t="shared" si="16"/>
        <v>0</v>
      </c>
      <c r="N84" s="32">
        <f t="shared" si="16"/>
        <v>0</v>
      </c>
      <c r="O84" s="32">
        <f t="shared" si="16"/>
        <v>0</v>
      </c>
      <c r="P84" s="32">
        <f t="shared" si="16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-1324129.4799999986</v>
      </c>
      <c r="E86" s="37">
        <f>E11+E77</f>
        <v>20932341.579999998</v>
      </c>
      <c r="F86" s="37">
        <f>F11+F77</f>
        <v>21993794.039999999</v>
      </c>
      <c r="G86" s="37">
        <f t="shared" ref="G86:Q86" si="17">G11+G77</f>
        <v>38080468.200000003</v>
      </c>
      <c r="H86" s="37">
        <f t="shared" si="17"/>
        <v>38518399.400000006</v>
      </c>
      <c r="I86" s="37">
        <f t="shared" si="17"/>
        <v>26075542.469999999</v>
      </c>
      <c r="J86" s="37">
        <f t="shared" si="17"/>
        <v>43604464.949999996</v>
      </c>
      <c r="K86" s="37">
        <f t="shared" si="17"/>
        <v>39127026.299999997</v>
      </c>
      <c r="L86" s="37">
        <f t="shared" si="17"/>
        <v>30083624.77</v>
      </c>
      <c r="M86" s="37"/>
      <c r="N86" s="37">
        <f t="shared" si="17"/>
        <v>0</v>
      </c>
      <c r="O86" s="37">
        <f t="shared" si="17"/>
        <v>0</v>
      </c>
      <c r="P86" s="37">
        <f t="shared" si="17"/>
        <v>0</v>
      </c>
      <c r="Q86" s="37">
        <f t="shared" si="17"/>
        <v>0</v>
      </c>
      <c r="R86" s="35">
        <f t="shared" si="12"/>
        <v>258415661.71000001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112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113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5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2024-09-02T20:28:39Z</cp:lastPrinted>
  <dcterms:created xsi:type="dcterms:W3CDTF">2021-07-29T18:58:50Z</dcterms:created>
  <dcterms:modified xsi:type="dcterms:W3CDTF">2024-09-09T20:54:37Z</dcterms:modified>
</cp:coreProperties>
</file>