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DICIEMBRE\"/>
    </mc:Choice>
  </mc:AlternateContent>
  <xr:revisionPtr revIDLastSave="0" documentId="8_{7543A318-DD0A-4F5D-9099-4986E6910EC7}" xr6:coauthVersionLast="47" xr6:coauthVersionMax="47" xr10:uidLastSave="{00000000-0000-0000-0000-000000000000}"/>
  <bookViews>
    <workbookView xWindow="-120" yWindow="-120" windowWidth="18900" windowHeight="960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7" i="2" l="1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<sst xmlns="http://schemas.openxmlformats.org/spreadsheetml/2006/main" count="290" uniqueCount="114">
  <si>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</si>
  <si>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</si>
  <si>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</si>
  <si>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</si>
  <si>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</si>
  <si>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</si>
  <si>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</si>
  <si>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</si>
  <si>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</si>
  <si>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</si>
  <si>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</si>
  <si>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</si>
  <si>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</si>
  <si>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</si>
  <si>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</si>
  <si>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</si>
  <si>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</si>
  <si>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</si>
  <si>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</si>
  <si>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</si>
  <si>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</si>
  <si>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</si>
  <si>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</si>
  <si>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</si>
  <si>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</si>
  <si>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</si>
  <si>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</si>
  <si>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</si>
  <si>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</si>
  <si>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</si>
  <si>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</si>
  <si>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</si>
  <si>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</si>
  <si>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</si>
  <si>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</si>
  <si>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</si>
  <si>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</si>
  <si>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</si>
  <si>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</si>
  <si>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</si>
  <si>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</si>
  <si>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</si>
  <si>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</si>
  <si>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</si>
  <si>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</si>
  <si>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</si>
  <si>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</si>
  <si>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</si>
  <si>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</si>
  <si>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</si>
  <si>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</si>
  <si>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</si>
  <si>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</si>
  <si>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</si>
  <si>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</si>
  <si>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</si>
  <si>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</si>
  <si>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</si>
  <si>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</si>
  <si>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</si>
  <si>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</si>
  <si>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</si>
  <si>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</si>
  <si>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</si>
  <si>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</si>
  <si>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</si>
  <si>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</si>
  <si>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</si>
  <si>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</si>
  <si>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</si>
  <si>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</si>
  <si>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</si>
  <si>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</si>
  <si>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</si>
  <si>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</si>
  <si>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</si>
  <si>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</si>
  <si>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</si>
  <si>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</si>
  <si>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</si>
  <si>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</si>
  <si>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</si>
  <si>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</si>
  <si>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</si>
  <si>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</si>
  <si>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</si>
  <si>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</si>
  <si>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</si>
  <si>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</si>
  <si>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</si>
  <si>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</si>
  <si>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</si>
  <si>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</si>
  <si>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</si>
  <si>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</si>
  <si>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</si>
  <si>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</si>
  <si>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</si>
  <si>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</si>
  <si>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</si>
  <si>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</si>
  <si>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</si>
  <si>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</si>
  <si>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</si>
  <si>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</si>
  <si>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</si>
  <si>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</si>
  <si>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</si>
  <si>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</si>
  <si>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</si>
  <si>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</si>
  <si>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31/12/2022-SIGEF]</t>
  </si>
  <si>
    <t>Fuente: [Ejecución Presupuestaria Mensual al 31/12/2022-SIGEF]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</si>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</sst>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tabSelected="1" topLeftCell="A36" zoomScale="86" zoomScaleNormal="86" workbookViewId="0">
      <selection activeCell="B49" sqref="B4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102</v>
      </c>
      <c r="D3" s="51"/>
      <c r="E3" s="5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8" t="s">
        <v>103</v>
      </c>
      <c r="D4" s="49"/>
      <c r="E4" s="4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7" t="s">
        <v>106</v>
      </c>
      <c r="D5" s="58"/>
      <c r="E5" s="58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2" t="s">
        <v>79</v>
      </c>
      <c r="D6" s="53"/>
      <c r="E6" s="5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2" t="s">
        <v>80</v>
      </c>
      <c r="D7" s="53"/>
      <c r="E7" s="53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4" t="s">
        <v>66</v>
      </c>
      <c r="D9" s="55" t="s">
        <v>97</v>
      </c>
      <c r="E9" s="55" t="s">
        <v>96</v>
      </c>
      <c r="F9" s="8"/>
    </row>
    <row r="10" spans="2:16" ht="23.25" customHeight="1" x14ac:dyDescent="0.25">
      <c r="C10" s="54"/>
      <c r="D10" s="56"/>
      <c r="E10" s="56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1">
        <f>E12+E18+E28+E38+E47+E55+E65+E70+E73</f>
        <v>56352349</v>
      </c>
      <c r="F11" s="8"/>
    </row>
    <row r="12" spans="2:16" x14ac:dyDescent="0.25">
      <c r="C12" s="3" t="s">
        <v>1</v>
      </c>
      <c r="D12" s="4">
        <f>SUM(D13:D17)</f>
        <v>308189256</v>
      </c>
      <c r="E12" s="32">
        <f>SUM(E13:E17)</f>
        <v>28689176.670000002</v>
      </c>
      <c r="F12" s="8"/>
    </row>
    <row r="13" spans="2:16" x14ac:dyDescent="0.25">
      <c r="C13" s="5" t="s">
        <v>2</v>
      </c>
      <c r="D13" s="25">
        <v>205306488</v>
      </c>
      <c r="E13" s="30">
        <v>21009792.41</v>
      </c>
      <c r="F13" s="8"/>
    </row>
    <row r="14" spans="2:16" x14ac:dyDescent="0.25">
      <c r="C14" s="5" t="s">
        <v>3</v>
      </c>
      <c r="D14" s="25">
        <v>71698340</v>
      </c>
      <c r="E14" s="30">
        <v>3820256.11</v>
      </c>
      <c r="F14" s="8"/>
    </row>
    <row r="15" spans="2:16" x14ac:dyDescent="0.25">
      <c r="C15" s="5" t="s">
        <v>4</v>
      </c>
      <c r="D15" s="25">
        <v>480000</v>
      </c>
      <c r="E15" s="30">
        <v>-450000</v>
      </c>
      <c r="F15" s="8"/>
    </row>
    <row r="16" spans="2:16" x14ac:dyDescent="0.25">
      <c r="C16" s="5" t="s">
        <v>5</v>
      </c>
      <c r="D16" s="25">
        <v>6000000</v>
      </c>
      <c r="E16" s="30">
        <v>-1278750</v>
      </c>
      <c r="F16" s="8"/>
    </row>
    <row r="17" spans="3:6" x14ac:dyDescent="0.25">
      <c r="C17" s="5" t="s">
        <v>6</v>
      </c>
      <c r="D17" s="25">
        <v>24704428</v>
      </c>
      <c r="E17" s="30">
        <v>5587878.1500000004</v>
      </c>
      <c r="F17" s="8"/>
    </row>
    <row r="18" spans="3:6" x14ac:dyDescent="0.25">
      <c r="C18" s="3" t="s">
        <v>7</v>
      </c>
      <c r="D18" s="4">
        <f>SUM(D19:D27)</f>
        <v>79277936</v>
      </c>
      <c r="E18" s="32">
        <f>SUM(E19:E27)</f>
        <v>1448186.379999999</v>
      </c>
      <c r="F18" s="8"/>
    </row>
    <row r="19" spans="3:6" x14ac:dyDescent="0.25">
      <c r="C19" s="5" t="s">
        <v>8</v>
      </c>
      <c r="D19" s="26">
        <v>16300000</v>
      </c>
      <c r="E19" s="30">
        <v>-2166751</v>
      </c>
      <c r="F19" s="8"/>
    </row>
    <row r="20" spans="3:6" x14ac:dyDescent="0.25">
      <c r="C20" s="5" t="s">
        <v>9</v>
      </c>
      <c r="D20" s="26">
        <v>9200000</v>
      </c>
      <c r="E20" s="30">
        <v>-6343910</v>
      </c>
      <c r="F20" s="8"/>
    </row>
    <row r="21" spans="3:6" x14ac:dyDescent="0.25">
      <c r="C21" s="5" t="s">
        <v>10</v>
      </c>
      <c r="D21" s="26">
        <v>2240000</v>
      </c>
      <c r="E21" s="30">
        <v>-1509265</v>
      </c>
      <c r="F21" s="8"/>
    </row>
    <row r="22" spans="3:6" x14ac:dyDescent="0.25">
      <c r="C22" s="5" t="s">
        <v>11</v>
      </c>
      <c r="D22" s="26">
        <v>2850000</v>
      </c>
      <c r="E22" s="30">
        <v>-1810855</v>
      </c>
      <c r="F22" s="8"/>
    </row>
    <row r="23" spans="3:6" x14ac:dyDescent="0.25">
      <c r="C23" s="5" t="s">
        <v>12</v>
      </c>
      <c r="D23" s="26">
        <v>5339560</v>
      </c>
      <c r="E23" s="30">
        <v>2522903.5299999998</v>
      </c>
    </row>
    <row r="24" spans="3:6" x14ac:dyDescent="0.25">
      <c r="C24" s="5" t="s">
        <v>13</v>
      </c>
      <c r="D24" s="26">
        <v>10105000</v>
      </c>
      <c r="E24" s="30">
        <v>1197225</v>
      </c>
    </row>
    <row r="25" spans="3:6" x14ac:dyDescent="0.25">
      <c r="C25" s="5" t="s">
        <v>14</v>
      </c>
      <c r="D25" s="26">
        <v>10136000</v>
      </c>
      <c r="E25" s="30">
        <v>1864126.93</v>
      </c>
    </row>
    <row r="26" spans="3:6" x14ac:dyDescent="0.25">
      <c r="C26" s="5" t="s">
        <v>15</v>
      </c>
      <c r="D26" s="26">
        <v>16107376</v>
      </c>
      <c r="E26" s="30">
        <v>-2335419.67</v>
      </c>
    </row>
    <row r="27" spans="3:6" x14ac:dyDescent="0.25">
      <c r="C27" s="5" t="s">
        <v>16</v>
      </c>
      <c r="D27" s="25">
        <v>7000000</v>
      </c>
      <c r="E27" s="30">
        <v>10030131.59</v>
      </c>
    </row>
    <row r="28" spans="3:6" x14ac:dyDescent="0.25">
      <c r="C28" s="3" t="s">
        <v>17</v>
      </c>
      <c r="D28" s="4">
        <f>SUM(D29:D37)</f>
        <v>94958381</v>
      </c>
      <c r="E28" s="32">
        <f>SUM(E29:E37)</f>
        <v>-17298986.02</v>
      </c>
    </row>
    <row r="29" spans="3:6" x14ac:dyDescent="0.25">
      <c r="C29" s="5" t="s">
        <v>18</v>
      </c>
      <c r="D29" s="26">
        <v>2256000</v>
      </c>
      <c r="E29" s="30">
        <v>-498055.77</v>
      </c>
    </row>
    <row r="30" spans="3:6" x14ac:dyDescent="0.25">
      <c r="C30" s="5" t="s">
        <v>19</v>
      </c>
      <c r="D30" s="26">
        <v>1950000</v>
      </c>
      <c r="E30" s="30">
        <v>-809557</v>
      </c>
    </row>
    <row r="31" spans="3:6" x14ac:dyDescent="0.25">
      <c r="C31" s="5" t="s">
        <v>20</v>
      </c>
      <c r="D31" s="26">
        <v>64150000</v>
      </c>
      <c r="E31" s="30">
        <v>-7323226.1600000001</v>
      </c>
    </row>
    <row r="32" spans="3:6" x14ac:dyDescent="0.25">
      <c r="C32" s="5" t="s">
        <v>21</v>
      </c>
      <c r="D32" s="26">
        <v>100000</v>
      </c>
      <c r="E32" s="30">
        <v>272000</v>
      </c>
    </row>
    <row r="33" spans="3:5" x14ac:dyDescent="0.25">
      <c r="C33" s="5" t="s">
        <v>22</v>
      </c>
      <c r="D33" s="26">
        <v>3055000</v>
      </c>
      <c r="E33" s="30">
        <v>-2336638.16</v>
      </c>
    </row>
    <row r="34" spans="3:5" x14ac:dyDescent="0.25">
      <c r="C34" s="5" t="s">
        <v>23</v>
      </c>
      <c r="D34" s="26">
        <v>370000</v>
      </c>
      <c r="E34" s="30">
        <v>316869</v>
      </c>
    </row>
    <row r="35" spans="3:5" x14ac:dyDescent="0.25">
      <c r="C35" s="5" t="s">
        <v>24</v>
      </c>
      <c r="D35" s="26">
        <v>5485000</v>
      </c>
      <c r="E35" s="30">
        <v>354369.8</v>
      </c>
    </row>
    <row r="36" spans="3:5" x14ac:dyDescent="0.25">
      <c r="C36" s="5" t="s">
        <v>25</v>
      </c>
      <c r="D36" s="26">
        <v>0</v>
      </c>
      <c r="E36" s="30">
        <v>0</v>
      </c>
    </row>
    <row r="37" spans="3:5" x14ac:dyDescent="0.25">
      <c r="C37" s="5" t="s">
        <v>26</v>
      </c>
      <c r="D37" s="26">
        <v>17592381</v>
      </c>
      <c r="E37" s="30">
        <v>-7274747.7300000004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26">
        <v>1800000</v>
      </c>
      <c r="E39" s="30">
        <v>-1700000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7459227</v>
      </c>
      <c r="E55" s="33">
        <f>SUM(E56:E64)</f>
        <v>45213971.969999999</v>
      </c>
    </row>
    <row r="56" spans="3:5" x14ac:dyDescent="0.25">
      <c r="C56" s="5" t="s">
        <v>44</v>
      </c>
      <c r="D56" s="26">
        <v>4175227</v>
      </c>
      <c r="E56" s="30">
        <v>5637772.5499999998</v>
      </c>
    </row>
    <row r="57" spans="3:5" x14ac:dyDescent="0.25">
      <c r="C57" s="5" t="s">
        <v>45</v>
      </c>
      <c r="D57" s="26">
        <v>230000</v>
      </c>
      <c r="E57" s="30">
        <v>1294999</v>
      </c>
    </row>
    <row r="58" spans="3:5" x14ac:dyDescent="0.25">
      <c r="C58" s="5" t="s">
        <v>46</v>
      </c>
      <c r="D58" s="26">
        <v>0</v>
      </c>
      <c r="E58" s="30">
        <v>105000</v>
      </c>
    </row>
    <row r="59" spans="3:5" x14ac:dyDescent="0.25">
      <c r="C59" s="5" t="s">
        <v>47</v>
      </c>
      <c r="D59" s="26">
        <v>1810000</v>
      </c>
      <c r="E59" s="30">
        <v>30950000</v>
      </c>
    </row>
    <row r="60" spans="3:5" x14ac:dyDescent="0.25">
      <c r="C60" s="5" t="s">
        <v>48</v>
      </c>
      <c r="D60" s="26">
        <v>1044000</v>
      </c>
      <c r="E60" s="30">
        <v>5076200.42</v>
      </c>
    </row>
    <row r="61" spans="3:5" x14ac:dyDescent="0.25">
      <c r="C61" s="5" t="s">
        <v>49</v>
      </c>
      <c r="D61" s="26">
        <v>100000</v>
      </c>
      <c r="E61" s="30">
        <v>60000</v>
      </c>
    </row>
    <row r="62" spans="3:5" x14ac:dyDescent="0.25">
      <c r="C62" s="5" t="s">
        <v>50</v>
      </c>
      <c r="D62" s="26">
        <v>0</v>
      </c>
      <c r="E62" s="30">
        <v>0</v>
      </c>
    </row>
    <row r="63" spans="3:5" x14ac:dyDescent="0.25">
      <c r="C63" s="5" t="s">
        <v>51</v>
      </c>
      <c r="D63" s="26">
        <v>100000</v>
      </c>
      <c r="E63" s="30">
        <v>2090000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8">
        <f>D11+D77</f>
        <v>491684800</v>
      </c>
      <c r="E86" s="37">
        <f>E11+E77</f>
        <v>56352349</v>
      </c>
    </row>
    <row r="87" spans="3:5" x14ac:dyDescent="0.25">
      <c r="C87" t="s">
        <v>111</v>
      </c>
    </row>
    <row r="92" spans="3:5" ht="18.75" x14ac:dyDescent="0.3">
      <c r="C92" s="43" t="s">
        <v>105</v>
      </c>
      <c r="D92" s="46" t="s">
        <v>107</v>
      </c>
      <c r="E92" s="46"/>
    </row>
    <row r="93" spans="3:5" x14ac:dyDescent="0.25">
      <c r="C93" s="44" t="s">
        <v>110</v>
      </c>
      <c r="D93" s="47" t="s">
        <v>109</v>
      </c>
      <c r="E93" s="47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113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topLeftCell="B1" zoomScale="78" zoomScaleNormal="78" workbookViewId="0">
      <pane ySplit="11" topLeftCell="A67" activePane="bottomLeft" state="frozen"/>
      <selection activeCell="B1" sqref="B1"/>
      <selection pane="bottomLeft" activeCell="S77" sqref="S7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customWidth="1"/>
    <col min="18" max="18" width="16" bestFit="1" customWidth="1"/>
  </cols>
  <sheetData>
    <row r="3" spans="2:19" ht="28.5" customHeight="1" x14ac:dyDescent="0.25">
      <c r="B3" s="50" t="s">
        <v>102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9" ht="21" customHeight="1" x14ac:dyDescent="0.25">
      <c r="B4" s="48" t="s">
        <v>103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2:19" ht="15.75" x14ac:dyDescent="0.25">
      <c r="B5" s="66" t="s">
        <v>106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5" t="s">
        <v>97</v>
      </c>
      <c r="D9" s="55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6"/>
      <c r="D10" s="56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56352349</v>
      </c>
      <c r="E11" s="31">
        <f>E12+E18+E28+E38+E55+E65+E70+E74</f>
        <v>21321317.32</v>
      </c>
      <c r="F11" s="31">
        <f>F12+F18+F28+F38+F55+F65+F70+F74</f>
        <v>25033768.84</v>
      </c>
      <c r="G11" s="31">
        <f t="shared" ref="G11:Q11" si="0">G12+G18+G28+G38+G55+G65+G70+G74</f>
        <v>30669677.359999999</v>
      </c>
      <c r="H11" s="31">
        <f t="shared" si="0"/>
        <v>45841816.579999998</v>
      </c>
      <c r="I11" s="31">
        <f t="shared" si="0"/>
        <v>37221488.149999999</v>
      </c>
      <c r="J11" s="31">
        <f t="shared" si="0"/>
        <v>28898281.289999999</v>
      </c>
      <c r="K11" s="31">
        <f t="shared" si="0"/>
        <v>28692156.260000002</v>
      </c>
      <c r="L11" s="31">
        <f t="shared" si="0"/>
        <v>38370841.789999999</v>
      </c>
      <c r="M11" s="31"/>
      <c r="N11" s="31">
        <f t="shared" si="0"/>
        <v>31802212.370000005</v>
      </c>
      <c r="O11" s="31">
        <f t="shared" si="0"/>
        <v>45592157.730000004</v>
      </c>
      <c r="P11" s="31">
        <f t="shared" si="0"/>
        <v>72768786.090000004</v>
      </c>
      <c r="Q11" s="31">
        <f t="shared" si="0"/>
        <v>99267045.61999999</v>
      </c>
      <c r="R11" s="31">
        <f>SUM(E11:Q11)</f>
        <v>505479549.39999998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28689176.670000002</v>
      </c>
      <c r="E12" s="32">
        <f>E13+E14+E15+E16+E17</f>
        <v>20188655.16</v>
      </c>
      <c r="F12" s="32">
        <f t="shared" ref="F12:Q12" si="1">F13+F14+F15+F16+F17</f>
        <v>20716807.099999998</v>
      </c>
      <c r="G12" s="32">
        <f t="shared" si="1"/>
        <v>20261713.960000001</v>
      </c>
      <c r="H12" s="32">
        <f t="shared" si="1"/>
        <v>35550730.719999999</v>
      </c>
      <c r="I12" s="32">
        <f t="shared" si="1"/>
        <v>21986054.760000002</v>
      </c>
      <c r="J12" s="32">
        <f t="shared" si="1"/>
        <v>20317163.629999999</v>
      </c>
      <c r="K12" s="32">
        <f t="shared" si="1"/>
        <v>20360249.420000002</v>
      </c>
      <c r="L12" s="32">
        <f t="shared" si="1"/>
        <v>24798243.919999998</v>
      </c>
      <c r="M12" s="32"/>
      <c r="N12" s="32">
        <f t="shared" si="1"/>
        <v>18742065.850000001</v>
      </c>
      <c r="O12" s="32">
        <f t="shared" si="1"/>
        <v>34697397.460000001</v>
      </c>
      <c r="P12" s="32">
        <f t="shared" si="1"/>
        <v>36794710.150000006</v>
      </c>
      <c r="Q12" s="32">
        <f t="shared" si="1"/>
        <v>58720647.319999993</v>
      </c>
      <c r="R12" s="35">
        <f>SUM(E12:Q12)</f>
        <v>333134439.44999999</v>
      </c>
    </row>
    <row r="13" spans="2:19" x14ac:dyDescent="0.25">
      <c r="B13" s="5" t="s">
        <v>2</v>
      </c>
      <c r="C13" s="25">
        <f>'P1 Presupuesto Aprobado'!D13</f>
        <v>205306488</v>
      </c>
      <c r="D13" s="30">
        <f>'P1 Presupuesto Aprobado'!E13</f>
        <v>21009792.41</v>
      </c>
      <c r="E13" s="25">
        <v>17178905.059999999</v>
      </c>
      <c r="F13" s="30">
        <v>17621438.739999998</v>
      </c>
      <c r="G13" s="30">
        <v>17218362.010000002</v>
      </c>
      <c r="H13" s="30">
        <v>20818944.850000001</v>
      </c>
      <c r="I13" s="30">
        <v>17221280.41</v>
      </c>
      <c r="J13" s="30">
        <v>17236585.68</v>
      </c>
      <c r="K13" s="30">
        <v>16717963.74</v>
      </c>
      <c r="L13" s="30">
        <v>17159063.739999998</v>
      </c>
      <c r="M13" s="30"/>
      <c r="N13" s="30">
        <v>16031769.83</v>
      </c>
      <c r="O13" s="30">
        <v>16215884.84</v>
      </c>
      <c r="P13" s="30">
        <v>34014305.560000002</v>
      </c>
      <c r="Q13" s="30">
        <v>17285590.949999999</v>
      </c>
      <c r="R13" s="36">
        <f t="shared" ref="R13:R76" si="2">SUM(E13:Q13)</f>
        <v>224720095.41</v>
      </c>
    </row>
    <row r="14" spans="2:19" x14ac:dyDescent="0.25">
      <c r="B14" s="5" t="s">
        <v>3</v>
      </c>
      <c r="C14" s="25">
        <f>'P1 Presupuesto Aprobado'!D14</f>
        <v>71698340</v>
      </c>
      <c r="D14" s="30">
        <f>'P1 Presupuesto Aprobado'!E14</f>
        <v>3820256.11</v>
      </c>
      <c r="E14" s="25">
        <v>465450</v>
      </c>
      <c r="F14" s="30">
        <v>480950</v>
      </c>
      <c r="G14" s="30">
        <v>510950</v>
      </c>
      <c r="H14" s="30">
        <v>12159399.09</v>
      </c>
      <c r="I14" s="30">
        <v>2292466.39</v>
      </c>
      <c r="J14" s="30">
        <v>540950</v>
      </c>
      <c r="K14" s="30">
        <v>1230702.79</v>
      </c>
      <c r="L14" s="30">
        <v>473750</v>
      </c>
      <c r="M14" s="30"/>
      <c r="N14" s="30">
        <v>354950</v>
      </c>
      <c r="O14" s="30">
        <v>16128025.24</v>
      </c>
      <c r="P14" s="30">
        <v>336350</v>
      </c>
      <c r="Q14" s="30">
        <v>39016179.119999997</v>
      </c>
      <c r="R14" s="36">
        <f t="shared" si="2"/>
        <v>73990122.629999995</v>
      </c>
    </row>
    <row r="15" spans="2:19" x14ac:dyDescent="0.25">
      <c r="B15" s="5" t="s">
        <v>4</v>
      </c>
      <c r="C15" s="25">
        <f>'P1 Presupuesto Aprobado'!D15</f>
        <v>480000</v>
      </c>
      <c r="D15" s="30">
        <f>'P1 Presupuesto Aprobado'!E15</f>
        <v>-450000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>
        <v>28104</v>
      </c>
      <c r="R15" s="36">
        <f t="shared" si="2"/>
        <v>28104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-1278750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4721250</v>
      </c>
      <c r="M16" s="30"/>
      <c r="N16" s="30">
        <v>0</v>
      </c>
      <c r="O16" s="30">
        <v>0</v>
      </c>
      <c r="P16" s="30">
        <v>0</v>
      </c>
      <c r="Q16" s="30">
        <v>0</v>
      </c>
      <c r="R16" s="36">
        <f t="shared" si="2"/>
        <v>4721250</v>
      </c>
    </row>
    <row r="17" spans="2:19" x14ac:dyDescent="0.25">
      <c r="B17" s="5" t="s">
        <v>6</v>
      </c>
      <c r="C17" s="25">
        <f>'P1 Presupuesto Aprobado'!D17</f>
        <v>24704428</v>
      </c>
      <c r="D17" s="30">
        <f>'P1 Presupuesto Aprobado'!E17</f>
        <v>5587878.1500000004</v>
      </c>
      <c r="E17" s="25">
        <v>2544300.1</v>
      </c>
      <c r="F17" s="30">
        <v>2614418.36</v>
      </c>
      <c r="G17" s="30">
        <v>2532401.9500000002</v>
      </c>
      <c r="H17" s="30">
        <v>2572386.7799999998</v>
      </c>
      <c r="I17" s="30">
        <v>2472307.96</v>
      </c>
      <c r="J17" s="30">
        <v>2539627.9500000002</v>
      </c>
      <c r="K17" s="30">
        <v>2411582.89</v>
      </c>
      <c r="L17" s="30">
        <v>2444180.1800000002</v>
      </c>
      <c r="M17" s="30"/>
      <c r="N17" s="30">
        <v>2355346.02</v>
      </c>
      <c r="O17" s="30">
        <v>2353487.38</v>
      </c>
      <c r="P17" s="30">
        <v>2444054.59</v>
      </c>
      <c r="Q17" s="30">
        <v>2390773.25</v>
      </c>
      <c r="R17" s="36">
        <f t="shared" si="2"/>
        <v>29674867.409999996</v>
      </c>
    </row>
    <row r="18" spans="2:19" x14ac:dyDescent="0.25">
      <c r="B18" s="3" t="s">
        <v>7</v>
      </c>
      <c r="C18" s="32">
        <f>SUM(C19:C27)</f>
        <v>79277936</v>
      </c>
      <c r="D18" s="32">
        <f>SUM(D19:D27)</f>
        <v>1448186.379999999</v>
      </c>
      <c r="E18" s="32">
        <f t="shared" ref="E18:P18" si="3">SUM(E19:E27)</f>
        <v>1132662.1600000001</v>
      </c>
      <c r="F18" s="32">
        <f t="shared" si="3"/>
        <v>2606868.7800000003</v>
      </c>
      <c r="G18" s="32">
        <f t="shared" si="3"/>
        <v>4781363.4899999993</v>
      </c>
      <c r="H18" s="32">
        <f t="shared" si="3"/>
        <v>3549953.9999999995</v>
      </c>
      <c r="I18" s="32">
        <f t="shared" si="3"/>
        <v>8556476.4500000011</v>
      </c>
      <c r="J18" s="32">
        <f t="shared" si="3"/>
        <v>6072508.3300000001</v>
      </c>
      <c r="K18" s="32">
        <f t="shared" si="3"/>
        <v>2697878.04</v>
      </c>
      <c r="L18" s="32">
        <f t="shared" si="3"/>
        <v>4574082.79</v>
      </c>
      <c r="M18" s="32"/>
      <c r="N18" s="32">
        <f>SUM(N19:N27)</f>
        <v>4146171.16</v>
      </c>
      <c r="O18" s="32">
        <f t="shared" si="3"/>
        <v>4115791.49</v>
      </c>
      <c r="P18" s="32">
        <f t="shared" si="3"/>
        <v>4226887.58</v>
      </c>
      <c r="Q18" s="32">
        <f>SUM(Q19:Q27)</f>
        <v>12397513.779999999</v>
      </c>
      <c r="R18" s="35">
        <f t="shared" si="2"/>
        <v>58858158.050000004</v>
      </c>
    </row>
    <row r="19" spans="2:19" x14ac:dyDescent="0.25">
      <c r="B19" s="5" t="s">
        <v>8</v>
      </c>
      <c r="C19" s="26">
        <f>'P1 Presupuesto Aprobado'!D19</f>
        <v>16300000</v>
      </c>
      <c r="D19" s="30">
        <f>'P1 Presupuesto Aprobado'!E19</f>
        <v>-2166751</v>
      </c>
      <c r="E19" s="25">
        <v>657260.38</v>
      </c>
      <c r="F19" s="30">
        <v>955952.45</v>
      </c>
      <c r="G19" s="30">
        <v>958823.23</v>
      </c>
      <c r="H19" s="30">
        <v>983268.87</v>
      </c>
      <c r="I19" s="30">
        <v>1720097.74</v>
      </c>
      <c r="J19" s="30">
        <v>1115871.96</v>
      </c>
      <c r="K19" s="30">
        <v>1183215.75</v>
      </c>
      <c r="L19" s="30">
        <v>1061005.22</v>
      </c>
      <c r="M19" s="30"/>
      <c r="N19" s="30">
        <v>1066425.54</v>
      </c>
      <c r="O19" s="30">
        <v>1052249.99</v>
      </c>
      <c r="P19" s="30">
        <v>1068274.98</v>
      </c>
      <c r="Q19" s="30">
        <v>2025714.56</v>
      </c>
      <c r="R19" s="36">
        <f t="shared" si="2"/>
        <v>13848160.670000002</v>
      </c>
    </row>
    <row r="20" spans="2:19" x14ac:dyDescent="0.25">
      <c r="B20" s="5" t="s">
        <v>9</v>
      </c>
      <c r="C20" s="26">
        <f>'P1 Presupuesto Aprobado'!D20</f>
        <v>9200000</v>
      </c>
      <c r="D20" s="30">
        <f>'P1 Presupuesto Aprobado'!E20</f>
        <v>-6343910</v>
      </c>
      <c r="E20" s="25">
        <v>0</v>
      </c>
      <c r="F20" s="30">
        <v>0</v>
      </c>
      <c r="G20" s="30">
        <v>1527612.38</v>
      </c>
      <c r="H20" s="30">
        <v>370538.08</v>
      </c>
      <c r="I20" s="30">
        <v>0</v>
      </c>
      <c r="J20" s="30">
        <v>62569.5</v>
      </c>
      <c r="K20" s="30">
        <v>1828.99</v>
      </c>
      <c r="L20" s="30">
        <v>470856.88</v>
      </c>
      <c r="M20" s="30"/>
      <c r="N20" s="30">
        <v>19583.330000000002</v>
      </c>
      <c r="O20" s="30">
        <v>-19583.330000000002</v>
      </c>
      <c r="P20" s="30">
        <v>84424.05</v>
      </c>
      <c r="Q20" s="30">
        <v>170262.74</v>
      </c>
      <c r="R20" s="36">
        <f t="shared" si="2"/>
        <v>2688092.62</v>
      </c>
    </row>
    <row r="21" spans="2:19" x14ac:dyDescent="0.25">
      <c r="B21" s="5" t="s">
        <v>10</v>
      </c>
      <c r="C21" s="26">
        <f>'P1 Presupuesto Aprobado'!D21</f>
        <v>2240000</v>
      </c>
      <c r="D21" s="30">
        <f>'P1 Presupuesto Aprobado'!E21</f>
        <v>-1509265</v>
      </c>
      <c r="E21" s="25">
        <v>0</v>
      </c>
      <c r="F21" s="30">
        <v>0</v>
      </c>
      <c r="G21" s="30">
        <v>0</v>
      </c>
      <c r="H21" s="30">
        <v>0</v>
      </c>
      <c r="I21" s="30">
        <v>169026</v>
      </c>
      <c r="J21" s="30">
        <v>8250</v>
      </c>
      <c r="K21" s="30">
        <v>4950</v>
      </c>
      <c r="L21" s="30">
        <v>0</v>
      </c>
      <c r="M21" s="30"/>
      <c r="N21" s="30">
        <v>0</v>
      </c>
      <c r="O21" s="30">
        <v>0</v>
      </c>
      <c r="P21" s="30">
        <v>376050</v>
      </c>
      <c r="Q21" s="30">
        <v>152908.79999999999</v>
      </c>
      <c r="R21" s="36">
        <f t="shared" si="2"/>
        <v>711184.8</v>
      </c>
    </row>
    <row r="22" spans="2:19" x14ac:dyDescent="0.25">
      <c r="B22" s="5" t="s">
        <v>11</v>
      </c>
      <c r="C22" s="26">
        <f>'P1 Presupuesto Aprobado'!D22</f>
        <v>2850000</v>
      </c>
      <c r="D22" s="30">
        <f>'P1 Presupuesto Aprobado'!E22</f>
        <v>-1810855</v>
      </c>
      <c r="E22" s="25">
        <v>0</v>
      </c>
      <c r="F22" s="30">
        <v>0</v>
      </c>
      <c r="G22" s="30">
        <v>0</v>
      </c>
      <c r="H22" s="30">
        <v>128657.76</v>
      </c>
      <c r="I22" s="30">
        <v>235754.64</v>
      </c>
      <c r="J22" s="30">
        <v>64328.88</v>
      </c>
      <c r="K22" s="30">
        <v>65983.88</v>
      </c>
      <c r="L22" s="30">
        <v>64328.88</v>
      </c>
      <c r="M22" s="30"/>
      <c r="N22" s="30">
        <v>93760.92</v>
      </c>
      <c r="O22" s="30">
        <v>64328.88</v>
      </c>
      <c r="P22" s="30">
        <v>64328.77</v>
      </c>
      <c r="Q22" s="30">
        <v>132335</v>
      </c>
      <c r="R22" s="36">
        <f t="shared" si="2"/>
        <v>913807.6100000001</v>
      </c>
    </row>
    <row r="23" spans="2:19" x14ac:dyDescent="0.25">
      <c r="B23" s="5" t="s">
        <v>12</v>
      </c>
      <c r="C23" s="26">
        <f>'P1 Presupuesto Aprobado'!D23</f>
        <v>5339560</v>
      </c>
      <c r="D23" s="30">
        <f>'P1 Presupuesto Aprobado'!E23</f>
        <v>2522903.5299999998</v>
      </c>
      <c r="E23" s="25">
        <v>0</v>
      </c>
      <c r="F23" s="30">
        <v>172160</v>
      </c>
      <c r="G23" s="30">
        <v>20000</v>
      </c>
      <c r="H23" s="30">
        <v>257142.24</v>
      </c>
      <c r="I23" s="30">
        <v>1078365.6000000001</v>
      </c>
      <c r="J23" s="30">
        <v>191100</v>
      </c>
      <c r="K23" s="30">
        <v>171100</v>
      </c>
      <c r="L23" s="30">
        <v>191100</v>
      </c>
      <c r="M23" s="30"/>
      <c r="N23" s="30">
        <v>211100</v>
      </c>
      <c r="O23" s="30">
        <v>202107.04</v>
      </c>
      <c r="P23" s="30">
        <v>232130.96</v>
      </c>
      <c r="Q23" s="30">
        <v>765742.04</v>
      </c>
      <c r="R23" s="36">
        <f t="shared" si="2"/>
        <v>3492047.88</v>
      </c>
    </row>
    <row r="24" spans="2:19" x14ac:dyDescent="0.25">
      <c r="B24" s="5" t="s">
        <v>13</v>
      </c>
      <c r="C24" s="26">
        <f>'P1 Presupuesto Aprobado'!D24</f>
        <v>10105000</v>
      </c>
      <c r="D24" s="30">
        <f>'P1 Presupuesto Aprobado'!E24</f>
        <v>1197225</v>
      </c>
      <c r="E24" s="25">
        <v>127078.76</v>
      </c>
      <c r="F24" s="30">
        <v>1219926.33</v>
      </c>
      <c r="G24" s="30">
        <v>668214.81999999995</v>
      </c>
      <c r="H24" s="30">
        <v>630323.43000000005</v>
      </c>
      <c r="I24" s="30">
        <v>3377380.91</v>
      </c>
      <c r="J24" s="30">
        <v>688674.1</v>
      </c>
      <c r="K24" s="30">
        <v>694917.78</v>
      </c>
      <c r="L24" s="30">
        <v>713225.15</v>
      </c>
      <c r="M24" s="30"/>
      <c r="N24" s="30">
        <v>662053.52</v>
      </c>
      <c r="O24" s="30">
        <v>733022.64</v>
      </c>
      <c r="P24" s="30">
        <v>925809.51</v>
      </c>
      <c r="Q24" s="30">
        <v>798510.61</v>
      </c>
      <c r="R24" s="36">
        <f t="shared" si="2"/>
        <v>11239137.560000001</v>
      </c>
    </row>
    <row r="25" spans="2:19" x14ac:dyDescent="0.25">
      <c r="B25" s="5" t="s">
        <v>14</v>
      </c>
      <c r="C25" s="26">
        <f>'P1 Presupuesto Aprobado'!D25</f>
        <v>10136000</v>
      </c>
      <c r="D25" s="30">
        <f>'P1 Presupuesto Aprobado'!E25</f>
        <v>1864126.93</v>
      </c>
      <c r="E25" s="25">
        <v>0</v>
      </c>
      <c r="F25" s="30">
        <v>60000</v>
      </c>
      <c r="G25" s="30">
        <v>376493.55</v>
      </c>
      <c r="H25" s="30">
        <v>155874.21</v>
      </c>
      <c r="I25" s="30">
        <v>561505.94999999995</v>
      </c>
      <c r="J25" s="30">
        <v>1019370.78</v>
      </c>
      <c r="K25" s="30">
        <v>464421.09</v>
      </c>
      <c r="L25" s="30">
        <v>369181.23</v>
      </c>
      <c r="M25" s="30"/>
      <c r="N25" s="30">
        <v>630037.96</v>
      </c>
      <c r="O25" s="30">
        <v>750553.18</v>
      </c>
      <c r="P25" s="30">
        <v>388638.96</v>
      </c>
      <c r="Q25" s="30">
        <v>2175600.0699999998</v>
      </c>
      <c r="R25" s="36">
        <f t="shared" si="2"/>
        <v>6951676.9800000004</v>
      </c>
    </row>
    <row r="26" spans="2:19" x14ac:dyDescent="0.25">
      <c r="B26" s="5" t="s">
        <v>15</v>
      </c>
      <c r="C26" s="26">
        <f>'P1 Presupuesto Aprobado'!D26</f>
        <v>16107376</v>
      </c>
      <c r="D26" s="30">
        <f>'P1 Presupuesto Aprobado'!E26</f>
        <v>-2335419.67</v>
      </c>
      <c r="E26" s="25">
        <v>0</v>
      </c>
      <c r="F26" s="30">
        <v>198830</v>
      </c>
      <c r="G26" s="30">
        <v>94400</v>
      </c>
      <c r="H26" s="30">
        <v>132455.34</v>
      </c>
      <c r="I26" s="30">
        <v>702572.89</v>
      </c>
      <c r="J26" s="30">
        <v>1512161.79</v>
      </c>
      <c r="K26" s="30">
        <v>57589</v>
      </c>
      <c r="L26" s="30">
        <v>416693.47</v>
      </c>
      <c r="M26" s="30"/>
      <c r="N26" s="30">
        <v>181751.78</v>
      </c>
      <c r="O26" s="30">
        <v>338520.19</v>
      </c>
      <c r="P26" s="30">
        <v>344670</v>
      </c>
      <c r="Q26" s="30">
        <v>4150620.28</v>
      </c>
      <c r="R26" s="36">
        <f t="shared" si="2"/>
        <v>8130264.7400000002</v>
      </c>
    </row>
    <row r="27" spans="2:19" x14ac:dyDescent="0.25">
      <c r="B27" s="5" t="s">
        <v>16</v>
      </c>
      <c r="C27" s="26">
        <f>'P1 Presupuesto Aprobado'!D27</f>
        <v>7000000</v>
      </c>
      <c r="D27" s="30">
        <f>'P1 Presupuesto Aprobado'!E27</f>
        <v>10030131.59</v>
      </c>
      <c r="E27" s="25">
        <v>348323.02</v>
      </c>
      <c r="F27" s="30">
        <v>0</v>
      </c>
      <c r="G27" s="30">
        <v>1135819.51</v>
      </c>
      <c r="H27" s="30">
        <v>891694.07</v>
      </c>
      <c r="I27" s="30">
        <v>711772.72</v>
      </c>
      <c r="J27" s="30">
        <v>1410181.32</v>
      </c>
      <c r="K27" s="30">
        <v>53871.55</v>
      </c>
      <c r="L27" s="30">
        <v>1287691.96</v>
      </c>
      <c r="M27" s="30"/>
      <c r="N27" s="30">
        <v>1281458.1100000001</v>
      </c>
      <c r="O27" s="30">
        <v>994592.9</v>
      </c>
      <c r="P27" s="30">
        <v>742560.35</v>
      </c>
      <c r="Q27" s="30">
        <v>2025819.68</v>
      </c>
      <c r="R27" s="36">
        <f t="shared" si="2"/>
        <v>10883785.190000001</v>
      </c>
    </row>
    <row r="28" spans="2:19" x14ac:dyDescent="0.25">
      <c r="B28" s="3" t="s">
        <v>17</v>
      </c>
      <c r="C28" s="32">
        <f>SUM(C29:C37)</f>
        <v>94958381</v>
      </c>
      <c r="D28" s="32">
        <f>SUM(D29:D37)</f>
        <v>-17298986.02</v>
      </c>
      <c r="E28" s="32">
        <f t="shared" ref="E28:Q28" si="4">SUM(E29:E37)</f>
        <v>0</v>
      </c>
      <c r="F28" s="32">
        <f t="shared" si="4"/>
        <v>1710092.96</v>
      </c>
      <c r="G28" s="32">
        <f t="shared" si="4"/>
        <v>5005799.8400000008</v>
      </c>
      <c r="H28" s="32">
        <f t="shared" si="4"/>
        <v>6138766.6200000001</v>
      </c>
      <c r="I28" s="32">
        <f t="shared" si="4"/>
        <v>5149480.9399999995</v>
      </c>
      <c r="J28" s="32">
        <f t="shared" si="4"/>
        <v>2021717.13</v>
      </c>
      <c r="K28" s="32">
        <f t="shared" si="4"/>
        <v>5622700.7999999998</v>
      </c>
      <c r="L28" s="32">
        <f t="shared" si="4"/>
        <v>8711972.379999999</v>
      </c>
      <c r="M28" s="32"/>
      <c r="N28" s="32">
        <f t="shared" si="4"/>
        <v>8811747.3600000013</v>
      </c>
      <c r="O28" s="32">
        <f t="shared" si="4"/>
        <v>1113771.8400000001</v>
      </c>
      <c r="P28" s="32">
        <f t="shared" si="4"/>
        <v>16221646.399999999</v>
      </c>
      <c r="Q28" s="32">
        <f t="shared" si="4"/>
        <v>11254728.209999999</v>
      </c>
      <c r="R28" s="35">
        <f t="shared" si="2"/>
        <v>71762424.480000004</v>
      </c>
      <c r="S28" s="30"/>
    </row>
    <row r="29" spans="2:19" x14ac:dyDescent="0.25">
      <c r="B29" s="5" t="s">
        <v>18</v>
      </c>
      <c r="C29" s="26">
        <f>'P1 Presupuesto Aprobado'!D29</f>
        <v>2256000</v>
      </c>
      <c r="D29" s="30">
        <f>'P1 Presupuesto Aprobado'!E29</f>
        <v>-498055.77</v>
      </c>
      <c r="E29" s="25">
        <v>0</v>
      </c>
      <c r="F29" s="30">
        <v>66372.960000000006</v>
      </c>
      <c r="G29" s="30">
        <v>80772.36</v>
      </c>
      <c r="H29" s="30">
        <v>112781.96</v>
      </c>
      <c r="I29" s="30">
        <v>57371</v>
      </c>
      <c r="J29" s="30">
        <v>156372</v>
      </c>
      <c r="K29" s="30">
        <v>127332.95</v>
      </c>
      <c r="L29" s="30">
        <v>84985.05</v>
      </c>
      <c r="M29" s="30"/>
      <c r="N29" s="30">
        <v>106199.4</v>
      </c>
      <c r="O29" s="30">
        <v>31763.5</v>
      </c>
      <c r="P29" s="30">
        <v>238488.8</v>
      </c>
      <c r="Q29" s="30">
        <v>261886.21</v>
      </c>
      <c r="R29" s="36">
        <f t="shared" si="2"/>
        <v>1324326.19</v>
      </c>
    </row>
    <row r="30" spans="2:19" x14ac:dyDescent="0.25">
      <c r="B30" s="5" t="s">
        <v>19</v>
      </c>
      <c r="C30" s="26">
        <f>'P1 Presupuesto Aprobado'!D30</f>
        <v>1950000</v>
      </c>
      <c r="D30" s="30">
        <f>'P1 Presupuesto Aprobado'!E30</f>
        <v>-809557</v>
      </c>
      <c r="E30" s="25">
        <v>0</v>
      </c>
      <c r="F30" s="30">
        <v>0</v>
      </c>
      <c r="G30" s="30">
        <v>0</v>
      </c>
      <c r="H30" s="30">
        <v>25960</v>
      </c>
      <c r="I30" s="30">
        <v>158141.6</v>
      </c>
      <c r="J30" s="30">
        <v>0</v>
      </c>
      <c r="K30" s="30">
        <v>1990</v>
      </c>
      <c r="L30" s="30">
        <v>84683</v>
      </c>
      <c r="M30" s="30"/>
      <c r="N30" s="30">
        <v>8384.99</v>
      </c>
      <c r="O30" s="30">
        <v>57804.32</v>
      </c>
      <c r="P30" s="30">
        <v>35105</v>
      </c>
      <c r="Q30" s="30">
        <v>328207.5</v>
      </c>
      <c r="R30" s="36">
        <f t="shared" si="2"/>
        <v>700276.40999999992</v>
      </c>
    </row>
    <row r="31" spans="2:19" x14ac:dyDescent="0.25">
      <c r="B31" s="5" t="s">
        <v>20</v>
      </c>
      <c r="C31" s="26">
        <f>'P1 Presupuesto Aprobado'!D31</f>
        <v>64150000</v>
      </c>
      <c r="D31" s="30">
        <f>'P1 Presupuesto Aprobado'!E31</f>
        <v>-7323226.1600000001</v>
      </c>
      <c r="E31" s="25">
        <v>0</v>
      </c>
      <c r="F31" s="30">
        <v>1495040</v>
      </c>
      <c r="G31" s="30">
        <v>4411148</v>
      </c>
      <c r="H31" s="30">
        <v>3041371.93</v>
      </c>
      <c r="I31" s="30">
        <v>4600861.55</v>
      </c>
      <c r="J31" s="30">
        <v>214724.6</v>
      </c>
      <c r="K31" s="30">
        <v>4466637.9000000004</v>
      </c>
      <c r="L31" s="30">
        <v>7393731</v>
      </c>
      <c r="M31" s="30"/>
      <c r="N31" s="30">
        <v>8303000</v>
      </c>
      <c r="O31" s="30">
        <v>572949</v>
      </c>
      <c r="P31" s="30">
        <v>15047829.289999999</v>
      </c>
      <c r="Q31" s="30">
        <v>6252123.5099999998</v>
      </c>
      <c r="R31" s="36">
        <f t="shared" si="2"/>
        <v>55799416.780000001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272000</v>
      </c>
      <c r="E32" s="25">
        <v>0</v>
      </c>
      <c r="F32" s="30">
        <v>0</v>
      </c>
      <c r="G32" s="30">
        <v>0</v>
      </c>
      <c r="H32" s="30">
        <v>71996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292496.28999999998</v>
      </c>
      <c r="Q32" s="30">
        <v>0</v>
      </c>
      <c r="R32" s="36">
        <f t="shared" si="2"/>
        <v>364492.29</v>
      </c>
    </row>
    <row r="33" spans="2:19" x14ac:dyDescent="0.25">
      <c r="B33" s="5" t="s">
        <v>22</v>
      </c>
      <c r="C33" s="26">
        <f>'P1 Presupuesto Aprobado'!D33</f>
        <v>3055000</v>
      </c>
      <c r="D33" s="30">
        <f>'P1 Presupuesto Aprobado'!E33</f>
        <v>-2336638.16</v>
      </c>
      <c r="E33" s="25">
        <v>0</v>
      </c>
      <c r="F33" s="30">
        <v>0</v>
      </c>
      <c r="G33" s="30">
        <v>81703.199999999997</v>
      </c>
      <c r="H33" s="30">
        <v>32981</v>
      </c>
      <c r="I33" s="30">
        <v>3500</v>
      </c>
      <c r="J33" s="30">
        <v>0</v>
      </c>
      <c r="K33" s="30">
        <v>74358.62</v>
      </c>
      <c r="L33" s="30">
        <v>233400</v>
      </c>
      <c r="M33" s="30"/>
      <c r="N33" s="30">
        <v>0</v>
      </c>
      <c r="O33" s="30">
        <v>62335.86</v>
      </c>
      <c r="P33" s="30">
        <v>155354.6</v>
      </c>
      <c r="Q33" s="30">
        <v>47790</v>
      </c>
      <c r="R33" s="36">
        <f t="shared" si="2"/>
        <v>691423.28</v>
      </c>
    </row>
    <row r="34" spans="2:19" x14ac:dyDescent="0.25">
      <c r="B34" s="5" t="s">
        <v>23</v>
      </c>
      <c r="C34" s="26">
        <f>'P1 Presupuesto Aprobado'!D34</f>
        <v>370000</v>
      </c>
      <c r="D34" s="30">
        <f>'P1 Presupuesto Aprobado'!E34</f>
        <v>316869</v>
      </c>
      <c r="E34" s="25">
        <v>0</v>
      </c>
      <c r="F34" s="30">
        <v>0</v>
      </c>
      <c r="G34" s="30">
        <v>6587.7</v>
      </c>
      <c r="H34" s="30">
        <v>181486.36</v>
      </c>
      <c r="I34" s="30">
        <v>62484.07</v>
      </c>
      <c r="J34" s="30">
        <v>17015.47</v>
      </c>
      <c r="K34" s="30">
        <v>4523</v>
      </c>
      <c r="L34" s="30">
        <v>17258.68</v>
      </c>
      <c r="M34" s="30"/>
      <c r="N34" s="30">
        <v>103722</v>
      </c>
      <c r="O34" s="30">
        <v>0</v>
      </c>
      <c r="P34" s="30">
        <v>650</v>
      </c>
      <c r="Q34" s="30">
        <v>0</v>
      </c>
      <c r="R34" s="36">
        <f t="shared" si="2"/>
        <v>393727.27999999997</v>
      </c>
    </row>
    <row r="35" spans="2:19" x14ac:dyDescent="0.25">
      <c r="B35" s="5" t="s">
        <v>24</v>
      </c>
      <c r="C35" s="26">
        <f>'P1 Presupuesto Aprobado'!D35</f>
        <v>5485000</v>
      </c>
      <c r="D35" s="30">
        <f>'P1 Presupuesto Aprobado'!E35</f>
        <v>354369.8</v>
      </c>
      <c r="E35" s="25">
        <v>0</v>
      </c>
      <c r="F35" s="30">
        <v>0</v>
      </c>
      <c r="G35" s="30">
        <v>197437.99</v>
      </c>
      <c r="H35" s="30">
        <v>1060690.8</v>
      </c>
      <c r="I35" s="30">
        <v>10464.84</v>
      </c>
      <c r="J35" s="30">
        <v>1009256.87</v>
      </c>
      <c r="K35" s="30">
        <v>475148.02</v>
      </c>
      <c r="L35" s="30">
        <v>279000</v>
      </c>
      <c r="M35" s="30"/>
      <c r="N35" s="30">
        <v>80391</v>
      </c>
      <c r="O35" s="30">
        <v>45853.63</v>
      </c>
      <c r="P35" s="30">
        <v>120000</v>
      </c>
      <c r="Q35" s="30">
        <v>2460536.54</v>
      </c>
      <c r="R35" s="36">
        <f t="shared" si="2"/>
        <v>5738779.6899999995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17592381</v>
      </c>
      <c r="D37" s="30">
        <f>'P1 Presupuesto Aprobado'!E37</f>
        <v>-7274747.7300000004</v>
      </c>
      <c r="E37" s="25">
        <v>0</v>
      </c>
      <c r="F37" s="30">
        <v>148680</v>
      </c>
      <c r="G37" s="30">
        <v>228150.59</v>
      </c>
      <c r="H37" s="30">
        <v>1611498.57</v>
      </c>
      <c r="I37" s="30">
        <v>256657.88</v>
      </c>
      <c r="J37" s="30">
        <v>624348.18999999994</v>
      </c>
      <c r="K37" s="30">
        <v>472710.31</v>
      </c>
      <c r="L37" s="30">
        <v>618914.65</v>
      </c>
      <c r="M37" s="30"/>
      <c r="N37" s="30">
        <v>210049.97</v>
      </c>
      <c r="O37" s="30">
        <v>343065.53</v>
      </c>
      <c r="P37" s="30">
        <v>331722.42</v>
      </c>
      <c r="Q37" s="30">
        <v>1904184.45</v>
      </c>
      <c r="R37" s="36">
        <f t="shared" si="2"/>
        <v>6749982.5600000005</v>
      </c>
    </row>
    <row r="38" spans="2:19" x14ac:dyDescent="0.25">
      <c r="B38" s="3" t="s">
        <v>27</v>
      </c>
      <c r="C38" s="32">
        <f>SUM(C39:C46)</f>
        <v>1800000</v>
      </c>
      <c r="D38" s="32">
        <f>SUM(D39:D46)</f>
        <v>-1700000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35000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35000</v>
      </c>
      <c r="S38" s="30"/>
    </row>
    <row r="39" spans="2:19" x14ac:dyDescent="0.25">
      <c r="B39" s="5" t="s">
        <v>28</v>
      </c>
      <c r="C39" s="26">
        <f>'P1 Presupuesto Aprobado'!D39</f>
        <v>1800000</v>
      </c>
      <c r="D39" s="30">
        <f>'P1 Presupuesto Aprobado'!E39</f>
        <v>-1700000</v>
      </c>
      <c r="E39" s="25">
        <v>0</v>
      </c>
      <c r="F39" s="30">
        <v>0</v>
      </c>
      <c r="G39" s="30"/>
      <c r="H39" s="30">
        <v>35000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35000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7459227</v>
      </c>
      <c r="D55" s="33">
        <f>SUM(D56:D64)</f>
        <v>45213971.969999999</v>
      </c>
      <c r="E55" s="33">
        <f t="shared" ref="E55:Q55" si="7">SUM(E56:E64)</f>
        <v>0</v>
      </c>
      <c r="F55" s="33">
        <f t="shared" si="7"/>
        <v>0</v>
      </c>
      <c r="G55" s="33">
        <f t="shared" si="7"/>
        <v>620800.06999999995</v>
      </c>
      <c r="H55" s="33">
        <f t="shared" si="7"/>
        <v>567365.24</v>
      </c>
      <c r="I55" s="33">
        <f t="shared" si="7"/>
        <v>1529476</v>
      </c>
      <c r="J55" s="33">
        <f t="shared" si="7"/>
        <v>486892.2</v>
      </c>
      <c r="K55" s="33">
        <f t="shared" si="7"/>
        <v>11328</v>
      </c>
      <c r="L55" s="33">
        <f t="shared" si="7"/>
        <v>286542.7</v>
      </c>
      <c r="M55" s="33"/>
      <c r="N55" s="33">
        <f t="shared" si="7"/>
        <v>102228</v>
      </c>
      <c r="O55" s="33">
        <f t="shared" si="7"/>
        <v>5665196.9400000004</v>
      </c>
      <c r="P55" s="33">
        <f t="shared" si="7"/>
        <v>15525541.960000001</v>
      </c>
      <c r="Q55" s="33">
        <f t="shared" si="7"/>
        <v>16894156.310000002</v>
      </c>
      <c r="R55" s="35">
        <f t="shared" si="2"/>
        <v>41689527.420000002</v>
      </c>
      <c r="S55" s="30"/>
    </row>
    <row r="56" spans="2:19" x14ac:dyDescent="0.25">
      <c r="B56" s="5" t="s">
        <v>44</v>
      </c>
      <c r="C56" s="26">
        <f>'P1 Presupuesto Aprobado'!D56</f>
        <v>4175227</v>
      </c>
      <c r="D56" s="30">
        <f>'P1 Presupuesto Aprobado'!E56</f>
        <v>5637772.5499999998</v>
      </c>
      <c r="E56" s="30">
        <v>0</v>
      </c>
      <c r="F56" s="30">
        <v>0</v>
      </c>
      <c r="G56" s="30">
        <v>81561</v>
      </c>
      <c r="H56" s="30">
        <v>527177.98</v>
      </c>
      <c r="I56" s="30">
        <v>77079</v>
      </c>
      <c r="J56" s="30">
        <v>395654</v>
      </c>
      <c r="K56" s="30">
        <v>0</v>
      </c>
      <c r="L56" s="30">
        <v>78597.440000000002</v>
      </c>
      <c r="M56" s="30"/>
      <c r="N56" s="30">
        <v>102228</v>
      </c>
      <c r="O56" s="30">
        <v>1498467.84</v>
      </c>
      <c r="P56" s="30">
        <v>79974.97</v>
      </c>
      <c r="Q56" s="30">
        <v>2163138.3199999998</v>
      </c>
      <c r="R56" s="36">
        <f t="shared" si="2"/>
        <v>5003878.55</v>
      </c>
    </row>
    <row r="57" spans="2:19" x14ac:dyDescent="0.25">
      <c r="B57" s="5" t="s">
        <v>45</v>
      </c>
      <c r="C57" s="26">
        <f>'P1 Presupuesto Aprobado'!D57</f>
        <v>230000</v>
      </c>
      <c r="D57" s="30">
        <f>'P1 Presupuesto Aprobado'!E57</f>
        <v>1294999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/>
      <c r="N57" s="30">
        <v>0</v>
      </c>
      <c r="O57" s="30">
        <v>114460</v>
      </c>
      <c r="P57" s="34">
        <v>0</v>
      </c>
      <c r="Q57" s="30">
        <v>347510</v>
      </c>
      <c r="R57" s="36">
        <f>SUM(E57:Q57)</f>
        <v>461970</v>
      </c>
    </row>
    <row r="58" spans="2:19" x14ac:dyDescent="0.25">
      <c r="B58" s="5" t="s">
        <v>46</v>
      </c>
      <c r="C58" s="26">
        <f>'P1 Presupuesto Aprobado'!D58</f>
        <v>0</v>
      </c>
      <c r="D58" s="30">
        <f>'P1 Presupuesto Aprobado'!E58</f>
        <v>105000</v>
      </c>
      <c r="E58" s="30">
        <v>0</v>
      </c>
      <c r="F58" s="30">
        <v>0</v>
      </c>
      <c r="G58" s="30">
        <v>0</v>
      </c>
      <c r="H58" s="30">
        <v>4787.26</v>
      </c>
      <c r="I58" s="30">
        <v>19999.82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50266.99</v>
      </c>
      <c r="Q58" s="30">
        <v>0</v>
      </c>
      <c r="R58" s="36">
        <f t="shared" si="2"/>
        <v>75054.070000000007</v>
      </c>
    </row>
    <row r="59" spans="2:19" x14ac:dyDescent="0.25">
      <c r="B59" s="5" t="s">
        <v>47</v>
      </c>
      <c r="C59" s="26">
        <f>'P1 Presupuesto Aprobado'!D59</f>
        <v>1810000</v>
      </c>
      <c r="D59" s="30">
        <f>'P1 Presupuesto Aprobado'!E59</f>
        <v>30950000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0</v>
      </c>
      <c r="P59" s="34">
        <v>15336300</v>
      </c>
      <c r="Q59" s="34">
        <v>14258663.99</v>
      </c>
      <c r="R59" s="36">
        <f t="shared" si="2"/>
        <v>29594963.990000002</v>
      </c>
    </row>
    <row r="60" spans="2:19" x14ac:dyDescent="0.25">
      <c r="B60" s="5" t="s">
        <v>48</v>
      </c>
      <c r="C60" s="26">
        <f>'P1 Presupuesto Aprobado'!D60</f>
        <v>1044000</v>
      </c>
      <c r="D60" s="30">
        <f>'P1 Presupuesto Aprobado'!E60</f>
        <v>5076200.42</v>
      </c>
      <c r="E60" s="30">
        <v>0</v>
      </c>
      <c r="F60" s="30">
        <v>0</v>
      </c>
      <c r="G60" s="30">
        <v>539239.06999999995</v>
      </c>
      <c r="H60" s="30">
        <v>35400</v>
      </c>
      <c r="I60" s="30">
        <v>8000</v>
      </c>
      <c r="J60" s="30">
        <v>91238.2</v>
      </c>
      <c r="K60" s="30">
        <v>0</v>
      </c>
      <c r="L60" s="30">
        <v>207945.26</v>
      </c>
      <c r="M60" s="30"/>
      <c r="N60" s="30">
        <v>0</v>
      </c>
      <c r="O60" s="30">
        <v>4052269.1</v>
      </c>
      <c r="P60" s="34">
        <v>59000</v>
      </c>
      <c r="Q60" s="34">
        <v>0</v>
      </c>
      <c r="R60" s="36">
        <f t="shared" si="2"/>
        <v>4993091.63</v>
      </c>
    </row>
    <row r="61" spans="2:19" x14ac:dyDescent="0.25">
      <c r="B61" s="5" t="s">
        <v>49</v>
      </c>
      <c r="C61" s="26">
        <f>'P1 Presupuesto Aprobado'!D61</f>
        <v>100000</v>
      </c>
      <c r="D61" s="30">
        <f>'P1 Presupuesto Aprobado'!E61</f>
        <v>60000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11328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124844</v>
      </c>
      <c r="R61" s="36">
        <f t="shared" si="2"/>
        <v>136172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>
        <v>0</v>
      </c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100000</v>
      </c>
      <c r="D63" s="30">
        <f>'P1 Presupuesto Aprobado'!E63</f>
        <v>2090000</v>
      </c>
      <c r="E63" s="30">
        <v>0</v>
      </c>
      <c r="F63" s="30">
        <v>0</v>
      </c>
      <c r="G63" s="30">
        <v>0</v>
      </c>
      <c r="H63" s="30">
        <v>0</v>
      </c>
      <c r="I63" s="30">
        <v>1424397.18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>
        <v>0</v>
      </c>
      <c r="R63" s="36">
        <f t="shared" si="2"/>
        <v>1424397.18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491684800</v>
      </c>
      <c r="D86" s="37">
        <f>D11+D77</f>
        <v>56352349</v>
      </c>
      <c r="E86" s="37">
        <f>E11+E77</f>
        <v>21321317.32</v>
      </c>
      <c r="F86" s="37">
        <f>F11+F77</f>
        <v>25033768.84</v>
      </c>
      <c r="G86" s="37">
        <f t="shared" ref="G86:Q86" si="16">G11+G77</f>
        <v>30669677.359999999</v>
      </c>
      <c r="H86" s="37">
        <f t="shared" si="16"/>
        <v>45841816.579999998</v>
      </c>
      <c r="I86" s="37">
        <f t="shared" si="16"/>
        <v>37221488.149999999</v>
      </c>
      <c r="J86" s="37">
        <f t="shared" si="16"/>
        <v>28898281.289999999</v>
      </c>
      <c r="K86" s="37">
        <f t="shared" si="16"/>
        <v>28692156.260000002</v>
      </c>
      <c r="L86" s="37">
        <f t="shared" si="16"/>
        <v>38370841.789999999</v>
      </c>
      <c r="M86" s="37"/>
      <c r="N86" s="37">
        <f t="shared" si="16"/>
        <v>31802212.370000005</v>
      </c>
      <c r="O86" s="37">
        <f t="shared" si="16"/>
        <v>45592157.730000004</v>
      </c>
      <c r="P86" s="37">
        <f t="shared" si="16"/>
        <v>72768786.090000004</v>
      </c>
      <c r="Q86" s="37">
        <f t="shared" si="16"/>
        <v>99267045.61999999</v>
      </c>
      <c r="R86" s="35">
        <f t="shared" si="12"/>
        <v>505479549.39999998</v>
      </c>
    </row>
    <row r="87" spans="2:18" x14ac:dyDescent="0.25">
      <c r="B87" t="s">
        <v>112</v>
      </c>
    </row>
    <row r="94" spans="2:18" ht="18.75" customHeight="1" x14ac:dyDescent="0.3">
      <c r="B94" s="40" t="s">
        <v>105</v>
      </c>
      <c r="C94" s="41"/>
      <c r="D94" s="41"/>
      <c r="E94" s="41"/>
      <c r="F94" s="41"/>
      <c r="L94" s="59" t="s">
        <v>107</v>
      </c>
      <c r="M94" s="59"/>
      <c r="N94" s="59"/>
      <c r="O94" s="59"/>
      <c r="P94" s="59"/>
      <c r="Q94" s="40"/>
      <c r="R94" s="40"/>
    </row>
    <row r="95" spans="2:18" ht="18.75" customHeight="1" x14ac:dyDescent="0.25">
      <c r="B95" s="39" t="s">
        <v>104</v>
      </c>
      <c r="C95" s="42"/>
      <c r="D95" s="42"/>
      <c r="E95" s="42"/>
      <c r="F95" s="42"/>
      <c r="L95" s="60" t="s">
        <v>108</v>
      </c>
      <c r="M95" s="60"/>
      <c r="N95" s="60"/>
      <c r="O95" s="60"/>
      <c r="P95" s="60"/>
      <c r="Q95" s="45"/>
      <c r="R95" s="45"/>
    </row>
  </sheetData>
  <mergeCells count="11">
    <mergeCell ref="L94:P94"/>
    <mergeCell ref="L95:P95"/>
    <mergeCell ref="B7:R7"/>
    <mergeCell ref="E9:R9"/>
    <mergeCell ref="B3:R3"/>
    <mergeCell ref="B4:R4"/>
    <mergeCell ref="B9:B10"/>
    <mergeCell ref="C9:C10"/>
    <mergeCell ref="D9:D10"/>
    <mergeCell ref="B5:R5"/>
    <mergeCell ref="B6:R6"/>
  </mergeCells>
  <pageMargins left="0.70866141732283472" right="0.70866141732283472" top="0.55118110236220474" bottom="0.74803149606299213" header="0.31496062992125984" footer="0.31496062992125984"/>
  <pageSetup paperSize="154" scale="4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2023-01-05T16:18:04Z</cp:lastPrinted>
  <dcterms:created xsi:type="dcterms:W3CDTF">2021-07-29T18:58:50Z</dcterms:created>
  <dcterms:modified xsi:type="dcterms:W3CDTF">2023-01-10T20:23:24Z</dcterms:modified>
</cp:coreProperties>
</file>